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<sst xmlns="http://schemas.openxmlformats.org/spreadsheetml/2006/main" count="156" uniqueCount="97">
  <si>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</si>
  <si>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</si>
  <si>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</si>
  <si>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</si>
  <si>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</si>
  <si>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</si>
  <si>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</si>
  <si>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</si>
  <si>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</si>
  <si>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</si>
  <si>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</si>
  <si>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</si>
  <si>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</si>
  <si>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</si>
  <si>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</si>
  <si>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</si>
  <si>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</si>
  <si>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</si>
  <si>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</si>
  <si>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</si>
  <si>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</si>
  <si>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</si>
  <si>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</si>
  <si>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</si>
  <si>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</si>
  <si>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</si>
  <si>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</si>
  <si>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</si>
  <si>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</si>
  <si>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</si>
  <si>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</si>
  <si>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</si>
  <si>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</si>
  <si>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</si>
  <si>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</si>
  <si>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</si>
  <si>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</si>
  <si>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</si>
  <si>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</si>
  <si>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</si>
  <si>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</si>
  <si>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</si>
  <si>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</si>
  <si>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</si>
  <si>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</si>
  <si>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</si>
  <si>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</si>
  <si>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</si>
  <si>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</si>
  <si>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</si>
  <si>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</si>
  <si>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</si>
  <si>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</si>
  <si>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</si>
  <si>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</si>
  <si>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</si>
  <si>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</si>
  <si>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</si>
  <si>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</si>
  <si>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</si>
  <si>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</si>
  <si>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</si>
  <si>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</si>
  <si>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</si>
  <si>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</si>
  <si>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</si>
  <si>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</si>
  <si>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</si>
  <si>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</si>
  <si>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</si>
  <si>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</si>
  <si>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</si>
  <si>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</si>
  <si>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</si>
  <si>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</si>
  <si>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Remont ulicy Gen. J. Sowińskiego</t>
  </si>
  <si>
    <t>Budowa boiska piłkarskiego</t>
  </si>
  <si>
    <t>Budowa boiska sportowego wielofunkcyjnego przy Szkole Podstawowej Nr 5</t>
  </si>
  <si>
    <t>Przebudowa mostu w Drogoszewie</t>
  </si>
  <si>
    <t>Przebudowa mostu w Kamieńczyku</t>
  </si>
  <si>
    <t xml:space="preserve">Budowa wodociągu w Lucynowie 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</si>
  <si>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</si>
  <si>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</si>
  <si>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</si>
  <si>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</si>
  <si>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</si>
  <si>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</si>
  <si>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</si>
  <si>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</si>
  <si>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</si>
  <si>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</si>
  <si>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</si>
  <si>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605</t>
  </si>
  <si>
    <t>Budowa kanalizacji sanitarnej w miejscowościach Olszanka i Sitno</t>
  </si>
  <si>
    <t>Informatyzacja gminy Wyszków, rozwój e-usług</t>
  </si>
  <si>
    <t>z dnia 30 października 2008</t>
  </si>
  <si>
    <t>do Uchwały Nr XXVIII/200/2008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</si>
</sst>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workbookViewId="0" topLeftCell="C1">
      <selection activeCell="O2" sqref="O2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56</v>
      </c>
      <c r="P1" s="2"/>
    </row>
    <row r="2" spans="14:16" ht="14.25">
      <c r="N2" s="2"/>
      <c r="O2" s="2" t="s">
        <v>96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95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58" t="s">
        <v>63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59" t="s">
        <v>2</v>
      </c>
      <c r="B10" s="160" t="s">
        <v>3</v>
      </c>
      <c r="C10" s="160" t="s">
        <v>4</v>
      </c>
      <c r="D10" s="161" t="s">
        <v>5</v>
      </c>
      <c r="E10" s="161" t="s">
        <v>6</v>
      </c>
      <c r="F10" s="161" t="s">
        <v>7</v>
      </c>
      <c r="G10" s="162" t="s">
        <v>8</v>
      </c>
      <c r="H10" s="163" t="s">
        <v>9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4" t="s">
        <v>10</v>
      </c>
    </row>
    <row r="11" spans="1:18" ht="25.5" customHeight="1" thickBot="1">
      <c r="A11" s="159"/>
      <c r="B11" s="160"/>
      <c r="C11" s="160"/>
      <c r="D11" s="160"/>
      <c r="E11" s="161"/>
      <c r="F11" s="161"/>
      <c r="G11" s="162"/>
      <c r="H11" s="155" t="s">
        <v>66</v>
      </c>
      <c r="I11" s="156" t="s">
        <v>11</v>
      </c>
      <c r="J11" s="156"/>
      <c r="K11" s="156"/>
      <c r="L11" s="156"/>
      <c r="M11" s="156"/>
      <c r="N11" s="157">
        <v>2009</v>
      </c>
      <c r="O11" s="153">
        <v>2010</v>
      </c>
      <c r="P11" s="152">
        <v>2011</v>
      </c>
      <c r="Q11" s="152" t="s">
        <v>12</v>
      </c>
      <c r="R11" s="164"/>
    </row>
    <row r="12" spans="1:18" ht="83.25" customHeight="1">
      <c r="A12" s="159"/>
      <c r="B12" s="160"/>
      <c r="C12" s="160"/>
      <c r="D12" s="160"/>
      <c r="E12" s="161"/>
      <c r="F12" s="161"/>
      <c r="G12" s="162"/>
      <c r="H12" s="155"/>
      <c r="I12" s="4" t="s">
        <v>13</v>
      </c>
      <c r="J12" s="4" t="s">
        <v>14</v>
      </c>
      <c r="K12" s="153" t="s">
        <v>15</v>
      </c>
      <c r="L12" s="153"/>
      <c r="M12" s="5" t="s">
        <v>16</v>
      </c>
      <c r="N12" s="157"/>
      <c r="O12" s="153"/>
      <c r="P12" s="152"/>
      <c r="Q12" s="152"/>
      <c r="R12" s="164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54">
        <v>11</v>
      </c>
      <c r="L13" s="154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28.5">
      <c r="A14" s="25">
        <v>1</v>
      </c>
      <c r="B14" s="17" t="s">
        <v>17</v>
      </c>
      <c r="C14" s="17" t="s">
        <v>18</v>
      </c>
      <c r="D14" s="17" t="s">
        <v>19</v>
      </c>
      <c r="E14" s="107" t="s">
        <v>80</v>
      </c>
      <c r="F14" s="19">
        <f>G14+H14+N14+O14+Q14+P14</f>
        <v>760000</v>
      </c>
      <c r="G14" s="26">
        <v>12160</v>
      </c>
      <c r="H14" s="87">
        <f>I14+J14+L14+M14</f>
        <v>747840</v>
      </c>
      <c r="I14" s="19">
        <v>747840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8" t="s">
        <v>21</v>
      </c>
      <c r="F15" s="19">
        <f aca="true" t="shared" si="0" ref="F15:F21">G15+H15+N15+O15+Q15+P15</f>
        <v>1915000</v>
      </c>
      <c r="G15" s="26"/>
      <c r="H15" s="87">
        <f>I15+J15+L15+M15</f>
        <v>115000</v>
      </c>
      <c r="I15" s="51">
        <v>115000</v>
      </c>
      <c r="J15" s="51"/>
      <c r="K15" s="50"/>
      <c r="L15" s="52"/>
      <c r="M15" s="53"/>
      <c r="N15" s="52">
        <v>800000</v>
      </c>
      <c r="O15" s="51">
        <v>1000000</v>
      </c>
      <c r="P15" s="30"/>
      <c r="Q15" s="106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47</v>
      </c>
      <c r="F16" s="19">
        <f t="shared" si="0"/>
        <v>319189</v>
      </c>
      <c r="G16" s="46">
        <v>19189</v>
      </c>
      <c r="H16" s="87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57">
      <c r="A17" s="27">
        <v>4</v>
      </c>
      <c r="B17" s="28"/>
      <c r="C17" s="28"/>
      <c r="D17" s="17" t="s">
        <v>92</v>
      </c>
      <c r="E17" s="45" t="s">
        <v>93</v>
      </c>
      <c r="F17" s="19">
        <f t="shared" si="0"/>
        <v>5813523</v>
      </c>
      <c r="G17" s="46">
        <v>50216</v>
      </c>
      <c r="H17" s="87">
        <f aca="true" t="shared" si="1" ref="H17:H23">I17+J17+L17+M17</f>
        <v>20500</v>
      </c>
      <c r="I17" s="47">
        <v>20500</v>
      </c>
      <c r="J17" s="47"/>
      <c r="K17" s="46"/>
      <c r="L17" s="48"/>
      <c r="M17" s="49"/>
      <c r="N17" s="48">
        <v>1912000</v>
      </c>
      <c r="O17" s="47">
        <v>1912000</v>
      </c>
      <c r="P17" s="47">
        <v>1918807</v>
      </c>
      <c r="Q17" s="47"/>
      <c r="R17" s="24" t="s">
        <v>20</v>
      </c>
    </row>
    <row r="18" spans="1:18" ht="57">
      <c r="A18" s="27">
        <v>5</v>
      </c>
      <c r="B18" s="28"/>
      <c r="C18" s="28"/>
      <c r="D18" s="17" t="s">
        <v>92</v>
      </c>
      <c r="E18" s="45" t="s">
        <v>81</v>
      </c>
      <c r="F18" s="19">
        <f t="shared" si="0"/>
        <v>7289652</v>
      </c>
      <c r="G18" s="46">
        <v>28106</v>
      </c>
      <c r="H18" s="87">
        <f t="shared" si="1"/>
        <v>39688</v>
      </c>
      <c r="I18" s="47">
        <v>5953</v>
      </c>
      <c r="J18" s="47"/>
      <c r="K18" s="46"/>
      <c r="L18" s="48"/>
      <c r="M18" s="49">
        <v>33735</v>
      </c>
      <c r="N18" s="47">
        <v>3610928</v>
      </c>
      <c r="O18" s="47">
        <v>3610930</v>
      </c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73</v>
      </c>
      <c r="F19" s="19">
        <f t="shared" si="0"/>
        <v>2020252</v>
      </c>
      <c r="G19" s="46">
        <v>20252</v>
      </c>
      <c r="H19" s="87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92</v>
      </c>
      <c r="E20" s="45" t="s">
        <v>72</v>
      </c>
      <c r="F20" s="19">
        <f t="shared" si="0"/>
        <v>10410588</v>
      </c>
      <c r="G20" s="46">
        <v>160588</v>
      </c>
      <c r="H20" s="87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74</v>
      </c>
      <c r="F21" s="19">
        <f t="shared" si="0"/>
        <v>2153505</v>
      </c>
      <c r="G21" s="46">
        <v>76656</v>
      </c>
      <c r="H21" s="87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92</v>
      </c>
      <c r="E22" s="45" t="s">
        <v>48</v>
      </c>
      <c r="F22" s="19">
        <f>G22+H22+N22+O22+Q22+P22</f>
        <v>8308762</v>
      </c>
      <c r="G22" s="46">
        <v>8762</v>
      </c>
      <c r="H22" s="87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50" t="s">
        <v>22</v>
      </c>
      <c r="B23" s="150"/>
      <c r="C23" s="150"/>
      <c r="D23" s="150"/>
      <c r="E23" s="150"/>
      <c r="F23" s="32">
        <f>SUM(F14:F22)</f>
        <v>38990471</v>
      </c>
      <c r="G23" s="32">
        <f>SUM(G14:G22)</f>
        <v>375929</v>
      </c>
      <c r="H23" s="33">
        <f t="shared" si="1"/>
        <v>1473028</v>
      </c>
      <c r="I23" s="34">
        <f aca="true" t="shared" si="2" ref="I23:Q23">SUM(I14:I22)</f>
        <v>1439293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6">
        <f t="shared" si="2"/>
        <v>33735</v>
      </c>
      <c r="N23" s="137">
        <f t="shared" si="2"/>
        <v>10572928</v>
      </c>
      <c r="O23" s="34">
        <f t="shared" si="2"/>
        <v>14522930</v>
      </c>
      <c r="P23" s="34">
        <f t="shared" si="2"/>
        <v>8530656</v>
      </c>
      <c r="Q23" s="34">
        <f t="shared" si="2"/>
        <v>3515000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23</v>
      </c>
      <c r="F24" s="104">
        <f>G24+H24+N24+O24+Q24+P24</f>
        <v>1265477</v>
      </c>
      <c r="G24" s="39">
        <v>915477</v>
      </c>
      <c r="H24" s="20">
        <f>SUM(I24:M24)</f>
        <v>350000</v>
      </c>
      <c r="I24" s="40">
        <v>350000</v>
      </c>
      <c r="J24" s="40"/>
      <c r="K24" s="39"/>
      <c r="L24" s="41"/>
      <c r="M24" s="39"/>
      <c r="N24" s="138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0">
        <v>605</v>
      </c>
      <c r="E25" s="45" t="s">
        <v>24</v>
      </c>
      <c r="F25" s="19">
        <f>G25+H25+N25+O25+Q25+P25</f>
        <v>3178274</v>
      </c>
      <c r="G25" s="46">
        <v>70720</v>
      </c>
      <c r="H25" s="20">
        <f>I25+J25+L25+M25</f>
        <v>43390</v>
      </c>
      <c r="I25" s="47">
        <v>43390</v>
      </c>
      <c r="J25" s="47"/>
      <c r="K25" s="46"/>
      <c r="L25" s="48"/>
      <c r="M25" s="49"/>
      <c r="N25" s="48">
        <v>1526832</v>
      </c>
      <c r="O25" s="52">
        <v>1536832</v>
      </c>
      <c r="P25" s="47">
        <v>500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0">
        <v>605</v>
      </c>
      <c r="E26" s="45" t="s">
        <v>27</v>
      </c>
      <c r="F26" s="19">
        <f aca="true" t="shared" si="3" ref="F26:F39">G26+H26+N26+O26+Q26+P26</f>
        <v>12505272</v>
      </c>
      <c r="G26" s="50">
        <v>1232963</v>
      </c>
      <c r="H26" s="20">
        <f>I26+J26+L26+M26</f>
        <v>15000</v>
      </c>
      <c r="I26" s="51">
        <v>15000</v>
      </c>
      <c r="J26" s="51"/>
      <c r="K26" s="50"/>
      <c r="L26" s="52"/>
      <c r="M26" s="53"/>
      <c r="N26" s="52">
        <v>11257309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0">
        <v>6050</v>
      </c>
      <c r="E27" s="45" t="s">
        <v>83</v>
      </c>
      <c r="F27" s="19">
        <f t="shared" si="3"/>
        <v>5250000</v>
      </c>
      <c r="G27" s="50"/>
      <c r="H27" s="20">
        <f>I27+J27+L27+M27</f>
        <v>350000</v>
      </c>
      <c r="I27" s="51">
        <v>350000</v>
      </c>
      <c r="J27" s="51"/>
      <c r="K27" s="50"/>
      <c r="L27" s="52"/>
      <c r="M27" s="53"/>
      <c r="N27" s="52"/>
      <c r="O27" s="51"/>
      <c r="P27" s="51">
        <v>200000</v>
      </c>
      <c r="Q27" s="51">
        <v>4700000</v>
      </c>
      <c r="R27" s="24" t="s">
        <v>20</v>
      </c>
    </row>
    <row r="28" spans="1:18" ht="28.5">
      <c r="A28" s="43">
        <v>14</v>
      </c>
      <c r="B28" s="44"/>
      <c r="C28" s="44"/>
      <c r="D28" s="130">
        <v>6050</v>
      </c>
      <c r="E28" s="54" t="s">
        <v>30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0">
        <v>6050</v>
      </c>
      <c r="E29" s="45" t="s">
        <v>32</v>
      </c>
      <c r="F29" s="19">
        <f t="shared" si="3"/>
        <v>1200000</v>
      </c>
      <c r="G29" s="46"/>
      <c r="H29" s="20">
        <f aca="true" t="shared" si="4" ref="H29:H45">I29+J29+L29+M29</f>
        <v>200000</v>
      </c>
      <c r="I29" s="47">
        <v>200000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0">
        <v>6050</v>
      </c>
      <c r="E30" s="45" t="s">
        <v>34</v>
      </c>
      <c r="F30" s="19">
        <f t="shared" si="3"/>
        <v>3100000</v>
      </c>
      <c r="G30" s="55"/>
      <c r="H30" s="20">
        <f t="shared" si="4"/>
        <v>100000</v>
      </c>
      <c r="I30" s="56">
        <v>100000</v>
      </c>
      <c r="J30" s="56"/>
      <c r="K30" s="55"/>
      <c r="L30" s="57"/>
      <c r="M30" s="58"/>
      <c r="N30" s="57">
        <v>100000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0">
        <v>6050</v>
      </c>
      <c r="E31" s="45" t="s">
        <v>35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0">
        <v>6050</v>
      </c>
      <c r="E32" s="45" t="s">
        <v>36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42.75">
      <c r="A33" s="43">
        <v>19</v>
      </c>
      <c r="B33" s="44"/>
      <c r="C33" s="44"/>
      <c r="D33" s="130">
        <v>605</v>
      </c>
      <c r="E33" s="45" t="s">
        <v>86</v>
      </c>
      <c r="F33" s="19">
        <f t="shared" si="3"/>
        <v>12384240</v>
      </c>
      <c r="G33" s="55">
        <v>70000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12239240</v>
      </c>
      <c r="O33" s="56"/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0">
        <v>6050</v>
      </c>
      <c r="E34" s="45" t="s">
        <v>38</v>
      </c>
      <c r="F34" s="19">
        <f t="shared" si="3"/>
        <v>1015389</v>
      </c>
      <c r="G34" s="55">
        <v>15389</v>
      </c>
      <c r="H34" s="20">
        <f t="shared" si="4"/>
        <v>0</v>
      </c>
      <c r="I34" s="56"/>
      <c r="J34" s="56"/>
      <c r="K34" s="55"/>
      <c r="L34" s="57"/>
      <c r="M34" s="58"/>
      <c r="N34" s="57">
        <v>1000000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0">
        <v>6050</v>
      </c>
      <c r="E35" s="45" t="s">
        <v>39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0">
        <v>6050</v>
      </c>
      <c r="E36" s="61" t="s">
        <v>40</v>
      </c>
      <c r="F36" s="19">
        <f t="shared" si="3"/>
        <v>770000</v>
      </c>
      <c r="G36" s="55">
        <v>20000</v>
      </c>
      <c r="H36" s="62"/>
      <c r="I36" s="56"/>
      <c r="J36" s="56"/>
      <c r="K36" s="55"/>
      <c r="L36" s="57"/>
      <c r="M36" s="58"/>
      <c r="N36" s="57">
        <v>750000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0">
        <v>6050</v>
      </c>
      <c r="E37" s="61" t="s">
        <v>61</v>
      </c>
      <c r="F37" s="19">
        <f t="shared" si="3"/>
        <v>1050000</v>
      </c>
      <c r="G37" s="55"/>
      <c r="H37" s="62"/>
      <c r="I37" s="56"/>
      <c r="J37" s="56"/>
      <c r="K37" s="55"/>
      <c r="L37" s="57"/>
      <c r="M37" s="58"/>
      <c r="N37" s="57">
        <v>50000</v>
      </c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0">
        <v>6050</v>
      </c>
      <c r="E38" s="61" t="s">
        <v>84</v>
      </c>
      <c r="F38" s="19">
        <f t="shared" si="3"/>
        <v>550000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>
        <v>520000</v>
      </c>
      <c r="O38" s="56"/>
      <c r="P38" s="56"/>
      <c r="Q38" s="56"/>
      <c r="R38" s="24" t="s">
        <v>20</v>
      </c>
    </row>
    <row r="39" spans="1:18" ht="28.5">
      <c r="A39" s="43">
        <v>25</v>
      </c>
      <c r="B39" s="44"/>
      <c r="C39" s="44"/>
      <c r="D39" s="130">
        <v>6050</v>
      </c>
      <c r="E39" s="61" t="s">
        <v>85</v>
      </c>
      <c r="F39" s="19">
        <f t="shared" si="3"/>
        <v>450000</v>
      </c>
      <c r="G39" s="55"/>
      <c r="H39" s="62">
        <f t="shared" si="4"/>
        <v>30000</v>
      </c>
      <c r="I39" s="56">
        <v>30000</v>
      </c>
      <c r="J39" s="56"/>
      <c r="K39" s="55"/>
      <c r="L39" s="57"/>
      <c r="M39" s="58"/>
      <c r="N39" s="57">
        <v>420000</v>
      </c>
      <c r="O39" s="56"/>
      <c r="P39" s="56"/>
      <c r="Q39" s="56"/>
      <c r="R39" s="24"/>
    </row>
    <row r="40" spans="1:18" ht="42.75">
      <c r="A40" s="43">
        <v>26</v>
      </c>
      <c r="B40" s="44"/>
      <c r="C40" s="44"/>
      <c r="D40" s="130">
        <v>6050</v>
      </c>
      <c r="E40" s="45" t="s">
        <v>62</v>
      </c>
      <c r="F40" s="19">
        <f aca="true" t="shared" si="5" ref="F40:F53">G40+H40+N40+O40+Q40+P40</f>
        <v>460000</v>
      </c>
      <c r="G40" s="49"/>
      <c r="H40" s="62">
        <f t="shared" si="4"/>
        <v>160000</v>
      </c>
      <c r="I40" s="47">
        <v>160000</v>
      </c>
      <c r="J40" s="56"/>
      <c r="K40" s="55"/>
      <c r="L40" s="57"/>
      <c r="M40" s="58"/>
      <c r="N40" s="57">
        <v>100000</v>
      </c>
      <c r="O40" s="56">
        <v>200000</v>
      </c>
      <c r="P40" s="56"/>
      <c r="Q40" s="56"/>
      <c r="R40" s="24" t="s">
        <v>20</v>
      </c>
    </row>
    <row r="41" spans="1:18" ht="28.5">
      <c r="A41" s="43">
        <v>27</v>
      </c>
      <c r="B41" s="44"/>
      <c r="C41" s="44"/>
      <c r="D41" s="130">
        <v>6050</v>
      </c>
      <c r="E41" s="107" t="s">
        <v>75</v>
      </c>
      <c r="F41" s="19">
        <f t="shared" si="5"/>
        <v>1045000</v>
      </c>
      <c r="G41" s="135">
        <v>375000</v>
      </c>
      <c r="H41" s="62">
        <f t="shared" si="4"/>
        <v>670000</v>
      </c>
      <c r="I41" s="47">
        <v>670000</v>
      </c>
      <c r="J41" s="47"/>
      <c r="K41" s="55"/>
      <c r="L41" s="57"/>
      <c r="M41" s="58"/>
      <c r="N41" s="57"/>
      <c r="O41" s="56"/>
      <c r="P41" s="56"/>
      <c r="Q41" s="56"/>
      <c r="R41" s="24"/>
    </row>
    <row r="42" spans="1:18" ht="42.75">
      <c r="A42" s="43">
        <v>28</v>
      </c>
      <c r="B42" s="37"/>
      <c r="C42" s="37"/>
      <c r="D42" s="132">
        <v>6050</v>
      </c>
      <c r="E42" s="134" t="s">
        <v>70</v>
      </c>
      <c r="F42" s="104">
        <f t="shared" si="5"/>
        <v>296000</v>
      </c>
      <c r="G42" s="113">
        <v>30000</v>
      </c>
      <c r="H42" s="133">
        <f t="shared" si="4"/>
        <v>266000</v>
      </c>
      <c r="I42" s="72">
        <v>266000</v>
      </c>
      <c r="J42" s="72"/>
      <c r="K42" s="55"/>
      <c r="L42" s="57"/>
      <c r="M42" s="58"/>
      <c r="N42" s="57"/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0">
        <v>6050</v>
      </c>
      <c r="E43" s="61" t="s">
        <v>42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0">
        <v>6050</v>
      </c>
      <c r="E44" s="45" t="s">
        <v>25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0">
        <v>605</v>
      </c>
      <c r="E45" s="45" t="s">
        <v>26</v>
      </c>
      <c r="F45" s="19">
        <f t="shared" si="5"/>
        <v>1357181</v>
      </c>
      <c r="G45" s="46">
        <v>29578</v>
      </c>
      <c r="H45" s="20">
        <f t="shared" si="4"/>
        <v>55000</v>
      </c>
      <c r="I45" s="47">
        <v>55000</v>
      </c>
      <c r="J45" s="47"/>
      <c r="K45" s="46"/>
      <c r="L45" s="48"/>
      <c r="M45" s="49"/>
      <c r="N45" s="48">
        <v>1272603</v>
      </c>
      <c r="O45" s="47"/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2">
        <v>6050</v>
      </c>
      <c r="E46" s="45" t="s">
        <v>28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2">
        <v>6050</v>
      </c>
      <c r="E47" s="54" t="s">
        <v>29</v>
      </c>
      <c r="F47" s="19">
        <f t="shared" si="5"/>
        <v>1052466</v>
      </c>
      <c r="G47" s="46">
        <v>25616</v>
      </c>
      <c r="H47" s="20">
        <f aca="true" t="shared" si="6" ref="H47:H54">I47+J47+L47+M47</f>
        <v>1026850</v>
      </c>
      <c r="I47" s="47">
        <v>1026850</v>
      </c>
      <c r="J47" s="47"/>
      <c r="K47" s="46"/>
      <c r="L47" s="48"/>
      <c r="M47" s="49"/>
      <c r="N47" s="48"/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0">
        <v>605</v>
      </c>
      <c r="E48" s="45" t="s">
        <v>31</v>
      </c>
      <c r="F48" s="19">
        <f t="shared" si="5"/>
        <v>2005989</v>
      </c>
      <c r="G48" s="46">
        <v>46350</v>
      </c>
      <c r="H48" s="20">
        <f t="shared" si="6"/>
        <v>22000</v>
      </c>
      <c r="I48" s="47">
        <v>22000</v>
      </c>
      <c r="J48" s="47"/>
      <c r="K48" s="46"/>
      <c r="L48" s="48"/>
      <c r="M48" s="49"/>
      <c r="N48" s="48">
        <v>1937639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0">
        <v>6050</v>
      </c>
      <c r="E49" s="45" t="s">
        <v>33</v>
      </c>
      <c r="F49" s="19">
        <f t="shared" si="5"/>
        <v>1630000</v>
      </c>
      <c r="G49" s="46"/>
      <c r="H49" s="20">
        <f t="shared" si="6"/>
        <v>130000</v>
      </c>
      <c r="I49" s="47">
        <v>130000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42.75">
      <c r="A50" s="43">
        <v>36</v>
      </c>
      <c r="B50" s="44"/>
      <c r="C50" s="44"/>
      <c r="D50" s="130">
        <v>605</v>
      </c>
      <c r="E50" s="45" t="s">
        <v>87</v>
      </c>
      <c r="F50" s="19">
        <f t="shared" si="5"/>
        <v>1994596</v>
      </c>
      <c r="G50" s="55">
        <v>60040</v>
      </c>
      <c r="H50" s="20">
        <f t="shared" si="6"/>
        <v>26600</v>
      </c>
      <c r="I50" s="56">
        <v>26600</v>
      </c>
      <c r="J50" s="56"/>
      <c r="K50" s="55"/>
      <c r="L50" s="57"/>
      <c r="M50" s="58"/>
      <c r="N50" s="57">
        <v>1907956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0">
        <v>6050</v>
      </c>
      <c r="E51" s="45" t="s">
        <v>37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0">
        <v>6050</v>
      </c>
      <c r="E52" s="61" t="s">
        <v>41</v>
      </c>
      <c r="F52" s="19">
        <f t="shared" si="5"/>
        <v>800000</v>
      </c>
      <c r="G52" s="55">
        <v>25000</v>
      </c>
      <c r="H52" s="29">
        <f t="shared" si="6"/>
        <v>0</v>
      </c>
      <c r="I52" s="56"/>
      <c r="J52" s="56"/>
      <c r="K52" s="55"/>
      <c r="L52" s="57"/>
      <c r="M52" s="58"/>
      <c r="N52" s="57">
        <v>775000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1">
        <v>6050</v>
      </c>
      <c r="E53" s="61" t="s">
        <v>64</v>
      </c>
      <c r="F53" s="19">
        <f t="shared" si="5"/>
        <v>250000</v>
      </c>
      <c r="G53" s="55">
        <v>50000</v>
      </c>
      <c r="H53" s="62">
        <f t="shared" si="6"/>
        <v>200000</v>
      </c>
      <c r="I53" s="56">
        <v>200000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50" t="s">
        <v>43</v>
      </c>
      <c r="B54" s="150"/>
      <c r="C54" s="150"/>
      <c r="D54" s="150"/>
      <c r="E54" s="150"/>
      <c r="F54" s="63">
        <f>SUM(F24:F53)</f>
        <v>64369047</v>
      </c>
      <c r="G54" s="63">
        <f>SUM(G24:G53)</f>
        <v>3535296</v>
      </c>
      <c r="H54" s="33">
        <f t="shared" si="6"/>
        <v>4009840</v>
      </c>
      <c r="I54" s="64">
        <f aca="true" t="shared" si="7" ref="I54:Q54">SUM(I24:I53)</f>
        <v>4009840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0</v>
      </c>
      <c r="N54" s="64">
        <f t="shared" si="7"/>
        <v>35086579</v>
      </c>
      <c r="O54" s="64">
        <f t="shared" si="7"/>
        <v>4736832</v>
      </c>
      <c r="P54" s="64">
        <f t="shared" si="7"/>
        <v>9425500</v>
      </c>
      <c r="Q54" s="64">
        <f t="shared" si="7"/>
        <v>7575000</v>
      </c>
      <c r="R54" s="66"/>
    </row>
    <row r="55" spans="1:18" ht="43.5" thickBot="1">
      <c r="A55" s="59">
        <v>40</v>
      </c>
      <c r="B55" s="60"/>
      <c r="C55" s="60"/>
      <c r="D55" s="146">
        <v>605</v>
      </c>
      <c r="E55" s="114" t="s">
        <v>94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37500</v>
      </c>
      <c r="I55" s="56">
        <v>37500</v>
      </c>
      <c r="J55" s="56"/>
      <c r="K55" s="55"/>
      <c r="L55" s="57"/>
      <c r="M55" s="58"/>
      <c r="N55" s="56">
        <v>962500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50" t="s">
        <v>57</v>
      </c>
      <c r="B56" s="150"/>
      <c r="C56" s="150"/>
      <c r="D56" s="150"/>
      <c r="E56" s="150"/>
      <c r="F56" s="67">
        <f>SUM(F55:F55)</f>
        <v>2525000</v>
      </c>
      <c r="G56" s="67">
        <f>SUM(G55:G55)</f>
        <v>25000</v>
      </c>
      <c r="H56" s="33">
        <f t="shared" si="8"/>
        <v>37500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0</v>
      </c>
      <c r="N56" s="78">
        <f>SUM(N55:N55)</f>
        <v>962500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147">
        <v>6050</v>
      </c>
      <c r="E57" s="45" t="s">
        <v>77</v>
      </c>
      <c r="F57" s="19">
        <f>G57+H57+N57+O57+Q57+P57</f>
        <v>735000</v>
      </c>
      <c r="G57" s="46">
        <v>20000</v>
      </c>
      <c r="H57" s="62">
        <f t="shared" si="8"/>
        <v>715000</v>
      </c>
      <c r="I57" s="47">
        <v>515000</v>
      </c>
      <c r="J57" s="47"/>
      <c r="K57" s="46" t="s">
        <v>69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147">
        <v>605</v>
      </c>
      <c r="E58" s="144" t="s">
        <v>89</v>
      </c>
      <c r="F58" s="19">
        <f>G58+H58+N58+O58+Q58+P58</f>
        <v>1535000</v>
      </c>
      <c r="G58" s="46"/>
      <c r="H58" s="62">
        <f t="shared" si="8"/>
        <v>50000</v>
      </c>
      <c r="I58" s="47">
        <v>50000</v>
      </c>
      <c r="J58" s="47"/>
      <c r="K58" s="46"/>
      <c r="L58" s="48"/>
      <c r="M58" s="49"/>
      <c r="N58" s="48">
        <v>1485000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147">
        <v>605</v>
      </c>
      <c r="E59" s="45" t="s">
        <v>44</v>
      </c>
      <c r="F59" s="19">
        <f>G59+H59+N59+O59+Q59+P59</f>
        <v>2034528</v>
      </c>
      <c r="G59" s="46">
        <v>16630</v>
      </c>
      <c r="H59" s="62">
        <f t="shared" si="8"/>
        <v>35110</v>
      </c>
      <c r="I59" s="47">
        <v>35110</v>
      </c>
      <c r="J59" s="47"/>
      <c r="K59" s="46"/>
      <c r="L59" s="48"/>
      <c r="M59" s="49"/>
      <c r="N59" s="48">
        <v>971438</v>
      </c>
      <c r="O59" s="47">
        <v>1011350</v>
      </c>
      <c r="P59" s="47"/>
      <c r="Q59" s="47"/>
      <c r="R59" s="24" t="s">
        <v>20</v>
      </c>
    </row>
    <row r="60" spans="1:18" ht="24.75" customHeight="1" thickBot="1">
      <c r="A60" s="150" t="s">
        <v>45</v>
      </c>
      <c r="B60" s="150"/>
      <c r="C60" s="150"/>
      <c r="D60" s="150"/>
      <c r="E60" s="150"/>
      <c r="F60" s="67">
        <f>SUM(F57:F59)</f>
        <v>4304528</v>
      </c>
      <c r="G60" s="67">
        <f>SUM(G57:G59)</f>
        <v>36630</v>
      </c>
      <c r="H60" s="33">
        <f t="shared" si="8"/>
        <v>800110</v>
      </c>
      <c r="I60" s="64">
        <f>SUM(I57:I59)</f>
        <v>600110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0</v>
      </c>
      <c r="N60" s="65">
        <f t="shared" si="9"/>
        <v>2456438</v>
      </c>
      <c r="O60" s="65">
        <f t="shared" si="9"/>
        <v>1011350</v>
      </c>
      <c r="P60" s="65">
        <f t="shared" si="9"/>
        <v>0</v>
      </c>
      <c r="Q60" s="65">
        <f t="shared" si="9"/>
        <v>0</v>
      </c>
      <c r="R60" s="66"/>
    </row>
    <row r="61" spans="1:18" ht="73.5" customHeight="1" thickBot="1">
      <c r="A61" s="69">
        <v>44</v>
      </c>
      <c r="B61" s="70">
        <v>852</v>
      </c>
      <c r="C61" s="70">
        <v>85295</v>
      </c>
      <c r="D61" s="115">
        <v>605</v>
      </c>
      <c r="E61" s="145" t="s">
        <v>90</v>
      </c>
      <c r="F61" s="19">
        <f aca="true" t="shared" si="10" ref="F61:F77">G61+H61+N61+O61+Q61+P61</f>
        <v>4100000</v>
      </c>
      <c r="G61" s="71"/>
      <c r="H61" s="29">
        <f>SUM(I61:M61)</f>
        <v>100000</v>
      </c>
      <c r="I61" s="72">
        <v>100000</v>
      </c>
      <c r="J61" s="117"/>
      <c r="K61" s="118"/>
      <c r="L61" s="119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50" t="s">
        <v>46</v>
      </c>
      <c r="B62" s="150"/>
      <c r="C62" s="150"/>
      <c r="D62" s="150"/>
      <c r="E62" s="150"/>
      <c r="F62" s="67">
        <f>SUM(F61)</f>
        <v>4100000</v>
      </c>
      <c r="G62" s="67">
        <f>SUM(G61)</f>
        <v>0</v>
      </c>
      <c r="H62" s="33">
        <f aca="true" t="shared" si="11" ref="H62:H79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1" t="s">
        <v>58</v>
      </c>
      <c r="F63" s="104">
        <f>G63+H63+N63+O63+Q63+P63</f>
        <v>500000</v>
      </c>
      <c r="G63" s="71">
        <v>100000</v>
      </c>
      <c r="H63" s="29">
        <f t="shared" si="11"/>
        <v>200000</v>
      </c>
      <c r="I63" s="72">
        <v>200000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49" t="s">
        <v>59</v>
      </c>
      <c r="B64" s="149"/>
      <c r="C64" s="149"/>
      <c r="D64" s="149"/>
      <c r="E64" s="149"/>
      <c r="F64" s="63">
        <f>SUM(F63:F63)</f>
        <v>500000</v>
      </c>
      <c r="G64" s="63">
        <f>SUM(G63)</f>
        <v>100000</v>
      </c>
      <c r="H64" s="33">
        <f t="shared" si="11"/>
        <v>200000</v>
      </c>
      <c r="I64" s="64">
        <f aca="true" t="shared" si="12" ref="I64:N64">SUM(I63:I63)</f>
        <v>200000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2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3" t="s">
        <v>49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3" t="s">
        <v>60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0" t="s">
        <v>71</v>
      </c>
      <c r="F67" s="19">
        <f t="shared" si="10"/>
        <v>850000</v>
      </c>
      <c r="G67" s="121">
        <v>200000</v>
      </c>
      <c r="H67" s="20">
        <f t="shared" si="11"/>
        <v>650000</v>
      </c>
      <c r="I67" s="56">
        <v>650000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4"/>
      <c r="C68" s="84"/>
      <c r="D68" s="44">
        <v>605</v>
      </c>
      <c r="E68" s="83" t="s">
        <v>50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57">
      <c r="A69" s="43">
        <v>50</v>
      </c>
      <c r="B69" s="84"/>
      <c r="C69" s="84"/>
      <c r="D69" s="44">
        <v>605</v>
      </c>
      <c r="E69" s="107" t="s">
        <v>91</v>
      </c>
      <c r="F69" s="19">
        <f>G69+H69+N69+O69+Q69+P69</f>
        <v>1075000</v>
      </c>
      <c r="G69" s="55">
        <v>75000</v>
      </c>
      <c r="H69" s="20">
        <f>I69+J69+L69+M69</f>
        <v>37500</v>
      </c>
      <c r="I69" s="56">
        <v>37500</v>
      </c>
      <c r="J69" s="56"/>
      <c r="K69" s="55"/>
      <c r="L69" s="57"/>
      <c r="M69" s="58"/>
      <c r="N69" s="57">
        <v>712500</v>
      </c>
      <c r="O69" s="56">
        <v>250000</v>
      </c>
      <c r="P69" s="56"/>
      <c r="Q69" s="56"/>
      <c r="R69" s="24" t="s">
        <v>20</v>
      </c>
    </row>
    <row r="70" spans="1:18" ht="28.5">
      <c r="A70" s="43">
        <v>51</v>
      </c>
      <c r="B70" s="84"/>
      <c r="C70" s="84"/>
      <c r="D70" s="44">
        <v>605</v>
      </c>
      <c r="E70" s="83" t="s">
        <v>88</v>
      </c>
      <c r="F70" s="19">
        <f>G70+H70+N70+O70+Q70+P70</f>
        <v>1267107</v>
      </c>
      <c r="G70" s="55"/>
      <c r="H70" s="20">
        <f>I70+J70+L70+M70</f>
        <v>14800</v>
      </c>
      <c r="I70" s="56">
        <v>14800</v>
      </c>
      <c r="J70" s="56"/>
      <c r="K70" s="55"/>
      <c r="L70" s="57"/>
      <c r="M70" s="58"/>
      <c r="N70" s="57">
        <v>1252307</v>
      </c>
      <c r="O70" s="56"/>
      <c r="P70" s="56"/>
      <c r="Q70" s="56"/>
      <c r="R70" s="24"/>
    </row>
    <row r="71" spans="1:18" ht="28.5">
      <c r="A71" s="43">
        <v>52</v>
      </c>
      <c r="B71" s="84"/>
      <c r="C71" s="84"/>
      <c r="D71" s="44">
        <v>6050</v>
      </c>
      <c r="E71" s="83" t="s">
        <v>78</v>
      </c>
      <c r="F71" s="19">
        <f>G71+H71+N71+O71+Q71+P71</f>
        <v>330000</v>
      </c>
      <c r="G71" s="55"/>
      <c r="H71" s="20">
        <f>I71+J71+L71+M71</f>
        <v>30000</v>
      </c>
      <c r="I71" s="56">
        <v>30000</v>
      </c>
      <c r="J71" s="56"/>
      <c r="K71" s="55"/>
      <c r="L71" s="57"/>
      <c r="M71" s="58"/>
      <c r="N71" s="57">
        <v>100000</v>
      </c>
      <c r="O71" s="56">
        <v>200000</v>
      </c>
      <c r="P71" s="56"/>
      <c r="Q71" s="56"/>
      <c r="R71" s="24" t="s">
        <v>20</v>
      </c>
    </row>
    <row r="72" spans="1:18" ht="29.25" thickBot="1">
      <c r="A72" s="43">
        <v>53</v>
      </c>
      <c r="B72" s="84"/>
      <c r="C72" s="84"/>
      <c r="D72" s="44">
        <v>6050</v>
      </c>
      <c r="E72" s="83" t="s">
        <v>79</v>
      </c>
      <c r="F72" s="19">
        <f t="shared" si="10"/>
        <v>550000</v>
      </c>
      <c r="G72" s="55"/>
      <c r="H72" s="20">
        <f t="shared" si="11"/>
        <v>50000</v>
      </c>
      <c r="I72" s="56">
        <v>50000</v>
      </c>
      <c r="J72" s="56"/>
      <c r="K72" s="55"/>
      <c r="L72" s="57"/>
      <c r="M72" s="58"/>
      <c r="N72" s="57">
        <v>100000</v>
      </c>
      <c r="O72" s="56">
        <v>400000</v>
      </c>
      <c r="P72" s="56"/>
      <c r="Q72" s="56"/>
      <c r="R72" s="24" t="s">
        <v>20</v>
      </c>
    </row>
    <row r="73" spans="1:18" ht="22.5" customHeight="1" thickBot="1">
      <c r="A73" s="149" t="s">
        <v>65</v>
      </c>
      <c r="B73" s="149"/>
      <c r="C73" s="149"/>
      <c r="D73" s="149"/>
      <c r="E73" s="149"/>
      <c r="F73" s="68">
        <f>SUM(F65:F72)</f>
        <v>7122193</v>
      </c>
      <c r="G73" s="68">
        <f>SUM(G65:G72)</f>
        <v>375086</v>
      </c>
      <c r="H73" s="33">
        <f t="shared" si="11"/>
        <v>1082300</v>
      </c>
      <c r="I73" s="64">
        <f>SUM(I65:I72)</f>
        <v>1082300</v>
      </c>
      <c r="J73" s="64">
        <f>SUM(J65:J72)</f>
        <v>0</v>
      </c>
      <c r="K73" s="63"/>
      <c r="L73" s="65">
        <f aca="true" t="shared" si="13" ref="L73:R73">SUM(L65:L72)</f>
        <v>0</v>
      </c>
      <c r="M73" s="67">
        <f t="shared" si="13"/>
        <v>0</v>
      </c>
      <c r="N73" s="80">
        <f t="shared" si="13"/>
        <v>2514807</v>
      </c>
      <c r="O73" s="67">
        <f t="shared" si="13"/>
        <v>1950000</v>
      </c>
      <c r="P73" s="67">
        <f t="shared" si="13"/>
        <v>1200000</v>
      </c>
      <c r="Q73" s="67">
        <f t="shared" si="13"/>
        <v>0</v>
      </c>
      <c r="R73" s="82">
        <f t="shared" si="13"/>
        <v>0</v>
      </c>
    </row>
    <row r="74" spans="1:18" ht="35.25" customHeight="1" thickBot="1">
      <c r="A74" s="85">
        <v>54</v>
      </c>
      <c r="B74" s="77">
        <v>921</v>
      </c>
      <c r="C74" s="77">
        <v>92109</v>
      </c>
      <c r="D74" s="79">
        <v>605</v>
      </c>
      <c r="E74" s="122" t="s">
        <v>51</v>
      </c>
      <c r="F74" s="19">
        <f t="shared" si="10"/>
        <v>2540000</v>
      </c>
      <c r="G74" s="71">
        <v>25000</v>
      </c>
      <c r="H74" s="29">
        <f t="shared" si="11"/>
        <v>15000</v>
      </c>
      <c r="I74" s="72">
        <v>15000</v>
      </c>
      <c r="J74" s="72"/>
      <c r="K74" s="71"/>
      <c r="L74" s="73"/>
      <c r="M74" s="74"/>
      <c r="N74" s="73">
        <v>2500000</v>
      </c>
      <c r="O74" s="72"/>
      <c r="P74" s="72"/>
      <c r="Q74" s="72"/>
      <c r="R74" s="75" t="s">
        <v>20</v>
      </c>
    </row>
    <row r="75" spans="1:18" ht="22.5" customHeight="1" thickBot="1">
      <c r="A75" s="150" t="s">
        <v>52</v>
      </c>
      <c r="B75" s="150"/>
      <c r="C75" s="150"/>
      <c r="D75" s="150"/>
      <c r="E75" s="150"/>
      <c r="F75" s="63">
        <f>SUM(F74)</f>
        <v>2540000</v>
      </c>
      <c r="G75" s="63">
        <f>SUM(G74)</f>
        <v>25000</v>
      </c>
      <c r="H75" s="33">
        <f t="shared" si="11"/>
        <v>15000</v>
      </c>
      <c r="I75" s="64">
        <f>SUM(I74:I74)</f>
        <v>15000</v>
      </c>
      <c r="J75" s="64">
        <f>SUM(J74:J74)</f>
        <v>0</v>
      </c>
      <c r="K75" s="63"/>
      <c r="L75" s="65">
        <f aca="true" t="shared" si="14" ref="L75:Q75">SUM(L74:L74)</f>
        <v>0</v>
      </c>
      <c r="M75" s="67">
        <f t="shared" si="14"/>
        <v>0</v>
      </c>
      <c r="N75" s="65">
        <f t="shared" si="14"/>
        <v>2500000</v>
      </c>
      <c r="O75" s="65">
        <f t="shared" si="14"/>
        <v>0</v>
      </c>
      <c r="P75" s="65">
        <f t="shared" si="14"/>
        <v>0</v>
      </c>
      <c r="Q75" s="65">
        <f t="shared" si="14"/>
        <v>0</v>
      </c>
      <c r="R75" s="86"/>
    </row>
    <row r="76" spans="1:18" ht="37.5" customHeight="1" thickBot="1">
      <c r="A76" s="143">
        <v>55</v>
      </c>
      <c r="B76" s="110">
        <v>926</v>
      </c>
      <c r="C76" s="110">
        <v>92601</v>
      </c>
      <c r="D76" s="111">
        <v>6050</v>
      </c>
      <c r="E76" s="139" t="s">
        <v>76</v>
      </c>
      <c r="F76" s="19">
        <f t="shared" si="10"/>
        <v>1190500</v>
      </c>
      <c r="G76" s="141">
        <v>875000</v>
      </c>
      <c r="H76" s="29">
        <f t="shared" si="11"/>
        <v>315500</v>
      </c>
      <c r="I76" s="140">
        <v>11000</v>
      </c>
      <c r="J76" s="140"/>
      <c r="K76" s="141" t="s">
        <v>69</v>
      </c>
      <c r="L76" s="142">
        <v>304500</v>
      </c>
      <c r="M76" s="67"/>
      <c r="N76" s="65"/>
      <c r="O76" s="65"/>
      <c r="P76" s="65"/>
      <c r="Q76" s="65"/>
      <c r="R76" s="86"/>
    </row>
    <row r="77" spans="1:18" ht="35.25" customHeight="1" thickBot="1">
      <c r="A77" s="109">
        <v>56</v>
      </c>
      <c r="B77" s="110">
        <v>926</v>
      </c>
      <c r="C77" s="110">
        <v>92601</v>
      </c>
      <c r="D77" s="111">
        <v>605</v>
      </c>
      <c r="E77" s="116" t="s">
        <v>53</v>
      </c>
      <c r="F77" s="123">
        <f t="shared" si="10"/>
        <v>11325000</v>
      </c>
      <c r="G77" s="124">
        <v>75000</v>
      </c>
      <c r="H77" s="125">
        <f t="shared" si="11"/>
        <v>250000</v>
      </c>
      <c r="I77" s="126">
        <v>250000</v>
      </c>
      <c r="J77" s="126"/>
      <c r="K77" s="124"/>
      <c r="L77" s="65"/>
      <c r="M77" s="127"/>
      <c r="N77" s="126">
        <v>1000000</v>
      </c>
      <c r="O77" s="126">
        <v>5000000</v>
      </c>
      <c r="P77" s="126">
        <v>5000000</v>
      </c>
      <c r="Q77" s="126"/>
      <c r="R77" s="112" t="s">
        <v>20</v>
      </c>
    </row>
    <row r="78" spans="1:18" ht="22.5" customHeight="1" thickBot="1">
      <c r="A78" s="151" t="s">
        <v>54</v>
      </c>
      <c r="B78" s="151"/>
      <c r="C78" s="151"/>
      <c r="D78" s="151"/>
      <c r="E78" s="90"/>
      <c r="F78" s="91">
        <f>SUM(F77:F77)</f>
        <v>11325000</v>
      </c>
      <c r="G78" s="91">
        <f>SUM(G76:G77)</f>
        <v>950000</v>
      </c>
      <c r="H78" s="92">
        <f t="shared" si="11"/>
        <v>565500</v>
      </c>
      <c r="I78" s="93">
        <f>SUM(I76:I77)</f>
        <v>261000</v>
      </c>
      <c r="J78" s="93">
        <f>SUM(J76:J77)</f>
        <v>0</v>
      </c>
      <c r="K78" s="63"/>
      <c r="L78" s="89">
        <f>SUM(L76:L77)</f>
        <v>304500</v>
      </c>
      <c r="M78" s="93">
        <f>SUM(M76:M77)</f>
        <v>0</v>
      </c>
      <c r="N78" s="89">
        <f>SUM(N77)</f>
        <v>1000000</v>
      </c>
      <c r="O78" s="89">
        <f>SUM(O77)</f>
        <v>5000000</v>
      </c>
      <c r="P78" s="89">
        <f>SUM(P77)</f>
        <v>5000000</v>
      </c>
      <c r="Q78" s="89">
        <f>SUM(Q77)</f>
        <v>0</v>
      </c>
      <c r="R78" s="94"/>
    </row>
    <row r="79" spans="1:22" ht="32.25" customHeight="1" thickBot="1">
      <c r="A79" s="95"/>
      <c r="B79" s="96"/>
      <c r="C79" s="97"/>
      <c r="D79" s="148" t="s">
        <v>55</v>
      </c>
      <c r="E79" s="148"/>
      <c r="F79" s="63">
        <f>F23+F56+F60+F62+F64+F73+F75+F78+F54+F53</f>
        <v>136026239</v>
      </c>
      <c r="G79" s="63">
        <f>G23+G56+G60+G62+G64+G73+G75+G78+G54</f>
        <v>5422941</v>
      </c>
      <c r="H79" s="76">
        <f t="shared" si="11"/>
        <v>8483278</v>
      </c>
      <c r="I79" s="63">
        <f>I23+I56+I60+I62+I64+I73+I75+I78+I54+I53</f>
        <v>7945043</v>
      </c>
      <c r="J79" s="63">
        <f>J23+J56+J60+J62+J64+J73+J75+J78+J54</f>
        <v>0</v>
      </c>
      <c r="K79" s="88"/>
      <c r="L79" s="68">
        <f aca="true" t="shared" si="15" ref="L79:Q79">L23+L56+L60+L62+L64+L73+L75+L78+L54</f>
        <v>504500</v>
      </c>
      <c r="M79" s="63">
        <f t="shared" si="15"/>
        <v>33735</v>
      </c>
      <c r="N79" s="63">
        <f t="shared" si="15"/>
        <v>55793252</v>
      </c>
      <c r="O79" s="63">
        <f t="shared" si="15"/>
        <v>30721112</v>
      </c>
      <c r="P79" s="63">
        <f t="shared" si="15"/>
        <v>25656156</v>
      </c>
      <c r="Q79" s="63">
        <f t="shared" si="15"/>
        <v>11090000</v>
      </c>
      <c r="R79" s="67"/>
      <c r="S79" s="98"/>
      <c r="T79" s="99"/>
      <c r="U79" s="98"/>
      <c r="V79" s="98"/>
    </row>
    <row r="80" spans="4:18" ht="12.75">
      <c r="D80" s="100"/>
      <c r="E80" s="101"/>
      <c r="F80" s="102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4:18" ht="18" customHeight="1">
      <c r="D81" s="100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3"/>
      <c r="P81" s="103"/>
      <c r="Q81" s="103"/>
      <c r="R81" s="101"/>
    </row>
    <row r="82" spans="4:18" ht="15">
      <c r="D82" s="100"/>
      <c r="E82" s="101"/>
      <c r="F82" s="101"/>
      <c r="G82" s="101"/>
      <c r="H82" s="101"/>
      <c r="I82" s="101"/>
      <c r="J82" s="101"/>
      <c r="K82" s="101"/>
      <c r="L82" s="101"/>
      <c r="M82" s="101"/>
      <c r="N82" s="105"/>
      <c r="O82" s="103"/>
      <c r="P82" s="103"/>
      <c r="Q82" s="103"/>
      <c r="R82" s="101"/>
    </row>
    <row r="83" spans="1:18" ht="15">
      <c r="A83" s="128" t="s">
        <v>82</v>
      </c>
      <c r="B83" s="2"/>
      <c r="C83" s="2"/>
      <c r="D83" s="2"/>
      <c r="E83" s="2"/>
      <c r="F83" s="2"/>
      <c r="G83" s="2"/>
      <c r="H83" s="2"/>
      <c r="I83" s="2"/>
      <c r="J83" s="101"/>
      <c r="K83" s="101"/>
      <c r="L83" s="101"/>
      <c r="M83" s="101"/>
      <c r="N83" s="101"/>
      <c r="O83" s="103"/>
      <c r="P83" s="103"/>
      <c r="Q83" s="103"/>
      <c r="R83" s="101"/>
    </row>
    <row r="84" spans="1:18" ht="15">
      <c r="A84" s="128" t="s">
        <v>67</v>
      </c>
      <c r="B84" s="2"/>
      <c r="C84" s="2"/>
      <c r="D84" s="2"/>
      <c r="E84" s="2"/>
      <c r="F84" s="2"/>
      <c r="G84" s="2"/>
      <c r="H84" s="2"/>
      <c r="I84" s="2"/>
      <c r="J84" s="101"/>
      <c r="K84" s="101"/>
      <c r="L84" s="101"/>
      <c r="M84" s="101"/>
      <c r="N84" s="101"/>
      <c r="O84" s="103"/>
      <c r="P84" s="103"/>
      <c r="Q84" s="103"/>
      <c r="R84" s="101"/>
    </row>
    <row r="85" spans="1:17" ht="15">
      <c r="A85" s="2" t="s">
        <v>68</v>
      </c>
      <c r="B85" s="2"/>
      <c r="C85" s="2"/>
      <c r="D85" s="2"/>
      <c r="E85" s="2"/>
      <c r="F85" s="2"/>
      <c r="G85" s="2"/>
      <c r="H85" s="2"/>
      <c r="I85" s="2"/>
      <c r="O85" s="103"/>
      <c r="P85" s="103"/>
      <c r="Q85" s="103"/>
    </row>
    <row r="86" spans="1:9" ht="15">
      <c r="A86" s="2"/>
      <c r="B86" s="2"/>
      <c r="C86" s="2"/>
      <c r="D86" s="129"/>
      <c r="E86" s="2"/>
      <c r="F86" s="2"/>
      <c r="G86" s="2"/>
      <c r="H86" s="2"/>
      <c r="I86" s="2"/>
    </row>
    <row r="88" ht="14.25">
      <c r="O88" s="2"/>
    </row>
  </sheetData>
  <mergeCells count="28"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  <mergeCell ref="H11:H12"/>
    <mergeCell ref="I11:M11"/>
    <mergeCell ref="N11:N12"/>
    <mergeCell ref="O11:O12"/>
    <mergeCell ref="P11:P12"/>
    <mergeCell ref="Q11:Q12"/>
    <mergeCell ref="K12:L12"/>
    <mergeCell ref="K13:L13"/>
    <mergeCell ref="A62:E62"/>
    <mergeCell ref="A56:E56"/>
    <mergeCell ref="A23:E23"/>
    <mergeCell ref="A54:E54"/>
    <mergeCell ref="A60:E60"/>
    <mergeCell ref="D79:E79"/>
    <mergeCell ref="A64:E64"/>
    <mergeCell ref="A73:E73"/>
    <mergeCell ref="A75:E75"/>
    <mergeCell ref="A78:D78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2008-09-24T11:38:10Z</cp:lastPrinted>
  <dcterms:created xsi:type="dcterms:W3CDTF">2007-11-06T08:50:58Z</dcterms:created>
  <dcterms:modified xsi:type="dcterms:W3CDTF">2008-10-31T11:10:44Z</dcterms:modified>
  <cp:category/>
  <cp:version/>
  <cp:contentType/>
  <cp:contentStatus/>
</cp:coreProperties>
</file>