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<sst xmlns="http://schemas.openxmlformats.org/spreadsheetml/2006/main" count="158" uniqueCount="97">
  <si>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</si>
  <si>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</si>
  <si>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</si>
  <si>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</si>
  <si>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</si>
  <si>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</si>
  <si>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</si>
  <si>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</si>
  <si>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</si>
  <si>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</si>
  <si>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</si>
  <si>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</si>
  <si>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</si>
  <si>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</si>
  <si>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</si>
  <si>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</si>
  <si>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</si>
  <si>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</si>
  <si>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</si>
  <si>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</si>
  <si>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</si>
  <si>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</si>
  <si>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</si>
  <si>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</si>
  <si>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</si>
  <si>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</si>
  <si>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</si>
  <si>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</si>
  <si>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obwodnicy śródmiejskiej Wyszkowa - etap III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</si>
  <si>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</si>
  <si>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</si>
  <si>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</si>
  <si>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</si>
  <si>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</si>
  <si>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</si>
  <si>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</si>
  <si>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</si>
  <si>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</si>
  <si>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 xml:space="preserve">Budowa drogi w miejscowości Łosinno 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</si>
  <si>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</si>
  <si>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</si>
  <si>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</si>
  <si>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</si>
  <si>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</si>
  <si>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</si>
  <si>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</si>
  <si>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Informatyzacja gminy Wyszków</t>
  </si>
  <si>
    <t>Budowa Sali gimnastycznej przy Szkole Podstawowej w Leszczydole Starym</t>
  </si>
  <si>
    <t>Ogółem rozdz.80101</t>
  </si>
  <si>
    <t>Budowa Centum Pomocy Społecznej</t>
  </si>
  <si>
    <t>Ogółem rozdz. 85295</t>
  </si>
  <si>
    <t>Budowa kanalizacji sanitarnej Leszczydół Nowiny- etap II a</t>
  </si>
  <si>
    <t>Budowa kanalizacji sanitarnej w Olszance i Sitnie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</si>
  <si>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</si>
  <si>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</si>
  <si>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</si>
  <si>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Budowa sieci tras rowerowych , pieszych i konnych w gminie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</si>
  <si>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</si>
  <si>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</si>
  <si>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</si>
  <si>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</si>
  <si>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</si>
  <si>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</si>
  <si>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</si>
  <si>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</si>
  <si>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</si>
  <si>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</si>
  <si>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</si>
  <si>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ulicy Stolarskiej</t>
  </si>
  <si>
    <t>Budowa ulicy Rynek w Kamieńczyku</t>
  </si>
  <si>
    <t>Budowa ulic serwisowych do I etapu obwodnicy śródmiejskiej</t>
  </si>
  <si>
    <t>Limity wydatków na wieloletnie programy inwestycyjne w latach 2008 - 2011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</si>
  <si>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</si>
  <si>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</si>
  <si>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</si>
  <si>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</si>
  <si>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</si>
  <si>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</si>
  <si>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</si>
  <si>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</si>
  <si>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</si>
  <si>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</si>
  <si>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</si>
  <si>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 xml:space="preserve">Budowa ulicy Żytniej </t>
  </si>
  <si>
    <t>Budowa boisk sportowych przy Zespole Szkól na os. Polonez</t>
  </si>
  <si>
    <t>Remont ulicy Gen. J. Sowińskiego</t>
  </si>
  <si>
    <t>Budowa boiska piłkarskiego</t>
  </si>
  <si>
    <t>Przewodniczący Rady</t>
  </si>
  <si>
    <t xml:space="preserve">     Marek Głowacki</t>
  </si>
  <si>
    <t>Budowa boiska sportowego wielofunkcyjnego przy Szkole Podstawowej Nr 5</t>
  </si>
  <si>
    <t>Przebudowa mostu w Drogoszewie</t>
  </si>
  <si>
    <t>Przebudowa mostu w Kamieńczyku</t>
  </si>
  <si>
    <t>z dnia 5 czerwca 2008r.</t>
  </si>
  <si>
    <t xml:space="preserve">Budowa wodociągu w Lucynowie </t>
  </si>
  <si>
    <t>Budowa sieci kanalizacji sanitarnej w Rybienku Starym, Tulewie Gónym i Rybnie</t>
  </si>
  <si>
    <t>A. Dotacje i środki z budżetu państwa (np. od wojewody, MEN i inne)</t>
  </si>
  <si>
    <t>do Uchwały Nr XXIV/170/2008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</si>
</sst>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3" fillId="0" borderId="42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 horizontal="right" wrapText="1"/>
    </xf>
    <xf numFmtId="3" fontId="7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3" fontId="3" fillId="0" borderId="47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51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3" fontId="7" fillId="0" borderId="36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0" fontId="3" fillId="0" borderId="52" xfId="0" applyFont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36" xfId="0" applyFont="1" applyFill="1" applyBorder="1" applyAlignment="1">
      <alignment wrapText="1"/>
    </xf>
    <xf numFmtId="0" fontId="7" fillId="0" borderId="36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="75" zoomScaleNormal="75" workbookViewId="0" topLeftCell="A1">
      <selection activeCell="E6" sqref="E6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62</v>
      </c>
      <c r="P1" s="2"/>
    </row>
    <row r="2" spans="14:16" ht="14.25">
      <c r="N2" s="2"/>
      <c r="O2" s="2" t="s">
        <v>96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92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155" t="s">
        <v>71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156" t="s">
        <v>2</v>
      </c>
      <c r="B10" s="157" t="s">
        <v>3</v>
      </c>
      <c r="C10" s="157" t="s">
        <v>4</v>
      </c>
      <c r="D10" s="158" t="s">
        <v>5</v>
      </c>
      <c r="E10" s="158" t="s">
        <v>6</v>
      </c>
      <c r="F10" s="158" t="s">
        <v>7</v>
      </c>
      <c r="G10" s="159" t="s">
        <v>8</v>
      </c>
      <c r="H10" s="160" t="s">
        <v>9</v>
      </c>
      <c r="I10" s="160"/>
      <c r="J10" s="160"/>
      <c r="K10" s="160"/>
      <c r="L10" s="160"/>
      <c r="M10" s="160"/>
      <c r="N10" s="160"/>
      <c r="O10" s="160"/>
      <c r="P10" s="160"/>
      <c r="Q10" s="160"/>
      <c r="R10" s="161" t="s">
        <v>10</v>
      </c>
    </row>
    <row r="11" spans="1:18" ht="25.5" customHeight="1" thickBot="1">
      <c r="A11" s="156"/>
      <c r="B11" s="157"/>
      <c r="C11" s="157"/>
      <c r="D11" s="157"/>
      <c r="E11" s="158"/>
      <c r="F11" s="158"/>
      <c r="G11" s="159"/>
      <c r="H11" s="152" t="s">
        <v>74</v>
      </c>
      <c r="I11" s="153" t="s">
        <v>11</v>
      </c>
      <c r="J11" s="153"/>
      <c r="K11" s="153"/>
      <c r="L11" s="153"/>
      <c r="M11" s="153"/>
      <c r="N11" s="154">
        <v>2009</v>
      </c>
      <c r="O11" s="150">
        <v>2010</v>
      </c>
      <c r="P11" s="149">
        <v>2011</v>
      </c>
      <c r="Q11" s="149" t="s">
        <v>12</v>
      </c>
      <c r="R11" s="161"/>
    </row>
    <row r="12" spans="1:18" ht="83.25" customHeight="1">
      <c r="A12" s="156"/>
      <c r="B12" s="157"/>
      <c r="C12" s="157"/>
      <c r="D12" s="157"/>
      <c r="E12" s="158"/>
      <c r="F12" s="158"/>
      <c r="G12" s="159"/>
      <c r="H12" s="152"/>
      <c r="I12" s="4" t="s">
        <v>13</v>
      </c>
      <c r="J12" s="4" t="s">
        <v>14</v>
      </c>
      <c r="K12" s="150" t="s">
        <v>15</v>
      </c>
      <c r="L12" s="150"/>
      <c r="M12" s="5" t="s">
        <v>16</v>
      </c>
      <c r="N12" s="154"/>
      <c r="O12" s="150"/>
      <c r="P12" s="149"/>
      <c r="Q12" s="149"/>
      <c r="R12" s="161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51">
        <v>11</v>
      </c>
      <c r="L13" s="151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28.5">
      <c r="A14" s="25">
        <v>1</v>
      </c>
      <c r="B14" s="17" t="s">
        <v>17</v>
      </c>
      <c r="C14" s="17" t="s">
        <v>18</v>
      </c>
      <c r="D14" s="17" t="s">
        <v>19</v>
      </c>
      <c r="E14" s="108" t="s">
        <v>93</v>
      </c>
      <c r="F14" s="19">
        <f>G14+H14+N14+O14+Q14+P14</f>
        <v>910000</v>
      </c>
      <c r="G14" s="26">
        <v>12160</v>
      </c>
      <c r="H14" s="88">
        <f>I14+J14+L14+M14</f>
        <v>897840</v>
      </c>
      <c r="I14" s="19">
        <v>897840</v>
      </c>
      <c r="J14" s="19"/>
      <c r="K14" s="21"/>
      <c r="L14" s="22"/>
      <c r="M14" s="23"/>
      <c r="N14" s="22"/>
      <c r="O14" s="19"/>
      <c r="P14" s="19"/>
      <c r="Q14" s="19"/>
      <c r="R14" s="24" t="s">
        <v>20</v>
      </c>
    </row>
    <row r="15" spans="1:18" ht="28.5">
      <c r="A15" s="27">
        <v>2</v>
      </c>
      <c r="B15" s="28"/>
      <c r="C15" s="28"/>
      <c r="D15" s="17" t="s">
        <v>19</v>
      </c>
      <c r="E15" s="109" t="s">
        <v>21</v>
      </c>
      <c r="F15" s="19">
        <f aca="true" t="shared" si="0" ref="F15:F22">G15+H15+N15+O15+Q15+P15</f>
        <v>1915000</v>
      </c>
      <c r="G15" s="26"/>
      <c r="H15" s="88">
        <f>I15+J15+L15+M15</f>
        <v>100000</v>
      </c>
      <c r="I15" s="51">
        <v>100000</v>
      </c>
      <c r="J15" s="51"/>
      <c r="K15" s="50"/>
      <c r="L15" s="52"/>
      <c r="M15" s="53"/>
      <c r="N15" s="52">
        <v>815000</v>
      </c>
      <c r="O15" s="51">
        <v>1000000</v>
      </c>
      <c r="P15" s="30"/>
      <c r="Q15" s="107"/>
      <c r="R15" s="24" t="s">
        <v>20</v>
      </c>
    </row>
    <row r="16" spans="1:18" ht="42.75">
      <c r="A16" s="27">
        <v>3</v>
      </c>
      <c r="B16" s="28"/>
      <c r="C16" s="28"/>
      <c r="D16" s="17" t="s">
        <v>19</v>
      </c>
      <c r="E16" s="45" t="s">
        <v>51</v>
      </c>
      <c r="F16" s="19">
        <f t="shared" si="0"/>
        <v>319189</v>
      </c>
      <c r="G16" s="46">
        <v>19189</v>
      </c>
      <c r="H16" s="88"/>
      <c r="I16" s="47"/>
      <c r="J16" s="47"/>
      <c r="K16" s="46"/>
      <c r="L16" s="48"/>
      <c r="M16" s="49"/>
      <c r="N16" s="48"/>
      <c r="O16" s="47"/>
      <c r="P16" s="47">
        <v>300000</v>
      </c>
      <c r="Q16" s="47"/>
      <c r="R16" s="24" t="s">
        <v>20</v>
      </c>
    </row>
    <row r="17" spans="1:18" ht="42.75">
      <c r="A17" s="27">
        <v>4</v>
      </c>
      <c r="B17" s="28"/>
      <c r="C17" s="28"/>
      <c r="D17" s="17" t="s">
        <v>19</v>
      </c>
      <c r="E17" s="45" t="s">
        <v>52</v>
      </c>
      <c r="F17" s="19">
        <f t="shared" si="0"/>
        <v>1259083</v>
      </c>
      <c r="G17" s="46">
        <v>50216</v>
      </c>
      <c r="H17" s="88">
        <f aca="true" t="shared" si="1" ref="H17:H22">I17+J17+L17+M17</f>
        <v>0</v>
      </c>
      <c r="I17" s="47"/>
      <c r="J17" s="47"/>
      <c r="K17" s="46"/>
      <c r="L17" s="48"/>
      <c r="M17" s="49"/>
      <c r="N17" s="48"/>
      <c r="O17" s="47"/>
      <c r="P17" s="47">
        <v>287867</v>
      </c>
      <c r="Q17" s="47">
        <v>921000</v>
      </c>
      <c r="R17" s="24" t="s">
        <v>20</v>
      </c>
    </row>
    <row r="18" spans="1:18" ht="57">
      <c r="A18" s="27">
        <v>5</v>
      </c>
      <c r="B18" s="28"/>
      <c r="C18" s="28"/>
      <c r="D18" s="17" t="s">
        <v>19</v>
      </c>
      <c r="E18" s="45" t="s">
        <v>94</v>
      </c>
      <c r="F18" s="19">
        <f t="shared" si="0"/>
        <v>7289652</v>
      </c>
      <c r="G18" s="46">
        <v>28106</v>
      </c>
      <c r="H18" s="88">
        <f t="shared" si="1"/>
        <v>39688</v>
      </c>
      <c r="I18" s="47">
        <v>5953</v>
      </c>
      <c r="J18" s="47"/>
      <c r="K18" s="46"/>
      <c r="L18" s="48"/>
      <c r="M18" s="49">
        <v>33735</v>
      </c>
      <c r="N18" s="47">
        <v>3610928</v>
      </c>
      <c r="O18" s="47">
        <v>3610930</v>
      </c>
      <c r="P18" s="47"/>
      <c r="Q18" s="47"/>
      <c r="R18" s="24" t="s">
        <v>20</v>
      </c>
    </row>
    <row r="19" spans="1:18" ht="71.25">
      <c r="A19" s="27">
        <v>6</v>
      </c>
      <c r="B19" s="28"/>
      <c r="C19" s="28"/>
      <c r="D19" s="17" t="s">
        <v>19</v>
      </c>
      <c r="E19" s="45" t="s">
        <v>81</v>
      </c>
      <c r="F19" s="19">
        <f t="shared" si="0"/>
        <v>2020252</v>
      </c>
      <c r="G19" s="46">
        <v>20252</v>
      </c>
      <c r="H19" s="88">
        <f t="shared" si="1"/>
        <v>0</v>
      </c>
      <c r="I19" s="47"/>
      <c r="J19" s="47"/>
      <c r="K19" s="46"/>
      <c r="L19" s="48"/>
      <c r="M19" s="49"/>
      <c r="N19" s="48"/>
      <c r="O19" s="47"/>
      <c r="P19" s="47"/>
      <c r="Q19" s="47">
        <v>2000000</v>
      </c>
      <c r="R19" s="24" t="s">
        <v>20</v>
      </c>
    </row>
    <row r="20" spans="1:18" ht="57">
      <c r="A20" s="27">
        <v>7</v>
      </c>
      <c r="B20" s="28"/>
      <c r="C20" s="28"/>
      <c r="D20" s="17" t="s">
        <v>19</v>
      </c>
      <c r="E20" s="45" t="s">
        <v>80</v>
      </c>
      <c r="F20" s="19">
        <f t="shared" si="0"/>
        <v>10410588</v>
      </c>
      <c r="G20" s="46">
        <v>160588</v>
      </c>
      <c r="H20" s="88">
        <f t="shared" si="1"/>
        <v>250000</v>
      </c>
      <c r="I20" s="47">
        <v>250000</v>
      </c>
      <c r="J20" s="47"/>
      <c r="K20" s="46"/>
      <c r="L20" s="48"/>
      <c r="M20" s="49"/>
      <c r="N20" s="48">
        <v>4000000</v>
      </c>
      <c r="O20" s="47">
        <v>6000000</v>
      </c>
      <c r="P20" s="47"/>
      <c r="Q20" s="47"/>
      <c r="R20" s="24" t="s">
        <v>20</v>
      </c>
    </row>
    <row r="21" spans="1:18" ht="57">
      <c r="A21" s="27">
        <v>8</v>
      </c>
      <c r="B21" s="28"/>
      <c r="C21" s="28"/>
      <c r="D21" s="17" t="s">
        <v>19</v>
      </c>
      <c r="E21" s="45" t="s">
        <v>82</v>
      </c>
      <c r="F21" s="19">
        <f t="shared" si="0"/>
        <v>2153505</v>
      </c>
      <c r="G21" s="46">
        <v>76656</v>
      </c>
      <c r="H21" s="88">
        <f t="shared" si="1"/>
        <v>0</v>
      </c>
      <c r="I21" s="47"/>
      <c r="J21" s="47"/>
      <c r="K21" s="46"/>
      <c r="L21" s="48"/>
      <c r="M21" s="49"/>
      <c r="N21" s="48"/>
      <c r="O21" s="47"/>
      <c r="P21" s="47">
        <v>561849</v>
      </c>
      <c r="Q21" s="47">
        <v>1515000</v>
      </c>
      <c r="R21" s="24" t="s">
        <v>20</v>
      </c>
    </row>
    <row r="22" spans="1:18" ht="43.5" thickBot="1">
      <c r="A22" s="27">
        <v>9</v>
      </c>
      <c r="B22" s="28"/>
      <c r="C22" s="28"/>
      <c r="D22" s="17" t="s">
        <v>19</v>
      </c>
      <c r="E22" s="45" t="s">
        <v>53</v>
      </c>
      <c r="F22" s="19">
        <f t="shared" si="0"/>
        <v>8308762</v>
      </c>
      <c r="G22" s="46">
        <v>8762</v>
      </c>
      <c r="H22" s="88">
        <f t="shared" si="1"/>
        <v>300000</v>
      </c>
      <c r="I22" s="47">
        <v>300000</v>
      </c>
      <c r="J22" s="47"/>
      <c r="K22" s="46"/>
      <c r="L22" s="48"/>
      <c r="M22" s="49"/>
      <c r="N22" s="48">
        <v>250000</v>
      </c>
      <c r="O22" s="47">
        <v>2000000</v>
      </c>
      <c r="P22" s="56">
        <v>5750000</v>
      </c>
      <c r="Q22" s="56"/>
      <c r="R22" s="31" t="s">
        <v>20</v>
      </c>
    </row>
    <row r="23" spans="1:18" ht="27" customHeight="1" thickBot="1">
      <c r="A23" s="147" t="s">
        <v>22</v>
      </c>
      <c r="B23" s="147"/>
      <c r="C23" s="147"/>
      <c r="D23" s="147"/>
      <c r="E23" s="147"/>
      <c r="F23" s="32">
        <f>SUM(F14:F22)</f>
        <v>34586031</v>
      </c>
      <c r="G23" s="32">
        <f>SUM(G14:G22)</f>
        <v>375929</v>
      </c>
      <c r="H23" s="33">
        <f>I23+J23+L23+M23</f>
        <v>1587528</v>
      </c>
      <c r="I23" s="34">
        <f aca="true" t="shared" si="2" ref="I23:Q23">SUM(I14:I22)</f>
        <v>1553793</v>
      </c>
      <c r="J23" s="34">
        <f t="shared" si="2"/>
        <v>0</v>
      </c>
      <c r="K23" s="34">
        <f t="shared" si="2"/>
        <v>0</v>
      </c>
      <c r="L23" s="34">
        <f t="shared" si="2"/>
        <v>0</v>
      </c>
      <c r="M23" s="137">
        <f t="shared" si="2"/>
        <v>33735</v>
      </c>
      <c r="N23" s="138">
        <f t="shared" si="2"/>
        <v>8675928</v>
      </c>
      <c r="O23" s="34">
        <f t="shared" si="2"/>
        <v>12610930</v>
      </c>
      <c r="P23" s="34">
        <f t="shared" si="2"/>
        <v>6899716</v>
      </c>
      <c r="Q23" s="34">
        <f t="shared" si="2"/>
        <v>4436000</v>
      </c>
      <c r="R23" s="35"/>
    </row>
    <row r="24" spans="1:18" ht="28.5">
      <c r="A24" s="36">
        <v>10</v>
      </c>
      <c r="B24" s="37">
        <v>600</v>
      </c>
      <c r="C24" s="37">
        <v>60016</v>
      </c>
      <c r="D24" s="38">
        <v>6050</v>
      </c>
      <c r="E24" s="18" t="s">
        <v>23</v>
      </c>
      <c r="F24" s="105">
        <f>G24+H24+N24+O24+Q24+P24</f>
        <v>1215477</v>
      </c>
      <c r="G24" s="39">
        <v>915477</v>
      </c>
      <c r="H24" s="20">
        <f>SUM(I24:M24)</f>
        <v>300000</v>
      </c>
      <c r="I24" s="40">
        <v>300000</v>
      </c>
      <c r="J24" s="40"/>
      <c r="K24" s="39"/>
      <c r="L24" s="41"/>
      <c r="M24" s="39"/>
      <c r="N24" s="139"/>
      <c r="O24" s="40"/>
      <c r="P24" s="40"/>
      <c r="Q24" s="40"/>
      <c r="R24" s="42" t="s">
        <v>20</v>
      </c>
    </row>
    <row r="25" spans="1:18" ht="57">
      <c r="A25" s="43">
        <v>11</v>
      </c>
      <c r="B25" s="44"/>
      <c r="C25" s="44"/>
      <c r="D25" s="131">
        <v>6050</v>
      </c>
      <c r="E25" s="45" t="s">
        <v>24</v>
      </c>
      <c r="F25" s="19">
        <f>G25+H25+N25+O25+Q25+P25</f>
        <v>2724954</v>
      </c>
      <c r="G25" s="46">
        <v>24954</v>
      </c>
      <c r="H25" s="20">
        <f>I25+J25+L25+M25</f>
        <v>200000</v>
      </c>
      <c r="I25" s="47">
        <v>200000</v>
      </c>
      <c r="J25" s="47"/>
      <c r="K25" s="46"/>
      <c r="L25" s="48"/>
      <c r="M25" s="49"/>
      <c r="N25" s="48">
        <v>500000</v>
      </c>
      <c r="O25" s="47">
        <v>500000</v>
      </c>
      <c r="P25" s="47">
        <v>1500000</v>
      </c>
      <c r="Q25" s="47"/>
      <c r="R25" s="24" t="s">
        <v>20</v>
      </c>
    </row>
    <row r="26" spans="1:18" ht="42.75">
      <c r="A26" s="43">
        <v>12</v>
      </c>
      <c r="B26" s="44"/>
      <c r="C26" s="44"/>
      <c r="D26" s="131">
        <v>6050</v>
      </c>
      <c r="E26" s="45" t="s">
        <v>27</v>
      </c>
      <c r="F26" s="19">
        <f aca="true" t="shared" si="3" ref="F26:F38">G26+H26+N26+O26+Q26+P26</f>
        <v>11232963</v>
      </c>
      <c r="G26" s="50">
        <v>1232963</v>
      </c>
      <c r="H26" s="20">
        <f>I26+J26+L26+M26</f>
        <v>500000</v>
      </c>
      <c r="I26" s="51">
        <v>75000</v>
      </c>
      <c r="J26" s="51"/>
      <c r="K26" s="50"/>
      <c r="L26" s="52"/>
      <c r="M26" s="53">
        <v>425000</v>
      </c>
      <c r="N26" s="52">
        <v>9500000</v>
      </c>
      <c r="O26" s="51"/>
      <c r="P26" s="51"/>
      <c r="Q26" s="51"/>
      <c r="R26" s="24" t="s">
        <v>20</v>
      </c>
    </row>
    <row r="27" spans="1:18" ht="42.75">
      <c r="A27" s="43">
        <v>13</v>
      </c>
      <c r="B27" s="44"/>
      <c r="C27" s="44"/>
      <c r="D27" s="131">
        <v>6050</v>
      </c>
      <c r="E27" s="45" t="s">
        <v>28</v>
      </c>
      <c r="F27" s="19">
        <f t="shared" si="3"/>
        <v>5250000</v>
      </c>
      <c r="G27" s="50"/>
      <c r="H27" s="20">
        <f>I27+J27+L27+M27</f>
        <v>50000</v>
      </c>
      <c r="I27" s="51">
        <v>50000</v>
      </c>
      <c r="J27" s="51"/>
      <c r="K27" s="50"/>
      <c r="L27" s="52"/>
      <c r="M27" s="53"/>
      <c r="N27" s="52"/>
      <c r="O27" s="51"/>
      <c r="P27" s="51">
        <v>200000</v>
      </c>
      <c r="Q27" s="51">
        <v>5000000</v>
      </c>
      <c r="R27" s="24" t="s">
        <v>20</v>
      </c>
    </row>
    <row r="28" spans="1:18" ht="28.5">
      <c r="A28" s="43">
        <v>14</v>
      </c>
      <c r="B28" s="44"/>
      <c r="C28" s="44"/>
      <c r="D28" s="131">
        <v>6050</v>
      </c>
      <c r="E28" s="54" t="s">
        <v>31</v>
      </c>
      <c r="F28" s="19">
        <f t="shared" si="3"/>
        <v>800433</v>
      </c>
      <c r="G28" s="46">
        <v>433</v>
      </c>
      <c r="H28" s="20"/>
      <c r="I28" s="47"/>
      <c r="J28" s="47"/>
      <c r="K28" s="46"/>
      <c r="L28" s="48"/>
      <c r="M28" s="49"/>
      <c r="N28" s="48"/>
      <c r="O28" s="48">
        <v>800000</v>
      </c>
      <c r="P28" s="47"/>
      <c r="Q28" s="47"/>
      <c r="R28" s="24" t="s">
        <v>20</v>
      </c>
    </row>
    <row r="29" spans="1:18" ht="28.5">
      <c r="A29" s="43">
        <v>15</v>
      </c>
      <c r="B29" s="44"/>
      <c r="C29" s="44"/>
      <c r="D29" s="131">
        <v>6050</v>
      </c>
      <c r="E29" s="45" t="s">
        <v>33</v>
      </c>
      <c r="F29" s="19">
        <f t="shared" si="3"/>
        <v>1300000</v>
      </c>
      <c r="G29" s="46"/>
      <c r="H29" s="20">
        <f aca="true" t="shared" si="4" ref="H29:H45">I29+J29+L29+M29</f>
        <v>300000</v>
      </c>
      <c r="I29" s="47">
        <v>300000</v>
      </c>
      <c r="J29" s="47"/>
      <c r="K29" s="46"/>
      <c r="L29" s="48"/>
      <c r="M29" s="49"/>
      <c r="N29" s="48"/>
      <c r="O29" s="47">
        <v>250000</v>
      </c>
      <c r="P29" s="47">
        <v>750000</v>
      </c>
      <c r="Q29" s="47"/>
      <c r="R29" s="24" t="s">
        <v>20</v>
      </c>
    </row>
    <row r="30" spans="1:18" ht="57">
      <c r="A30" s="43">
        <v>16</v>
      </c>
      <c r="B30" s="44"/>
      <c r="C30" s="44"/>
      <c r="D30" s="131">
        <v>6050</v>
      </c>
      <c r="E30" s="45" t="s">
        <v>35</v>
      </c>
      <c r="F30" s="19">
        <f t="shared" si="3"/>
        <v>3100000</v>
      </c>
      <c r="G30" s="55"/>
      <c r="H30" s="20">
        <f t="shared" si="4"/>
        <v>100000</v>
      </c>
      <c r="I30" s="56">
        <v>100000</v>
      </c>
      <c r="J30" s="56"/>
      <c r="K30" s="55"/>
      <c r="L30" s="57"/>
      <c r="M30" s="58"/>
      <c r="N30" s="57">
        <v>100000</v>
      </c>
      <c r="O30" s="56">
        <v>500000</v>
      </c>
      <c r="P30" s="56">
        <v>2400000</v>
      </c>
      <c r="Q30" s="56"/>
      <c r="R30" s="24" t="s">
        <v>20</v>
      </c>
    </row>
    <row r="31" spans="1:18" ht="28.5">
      <c r="A31" s="43">
        <v>17</v>
      </c>
      <c r="B31" s="44"/>
      <c r="C31" s="44"/>
      <c r="D31" s="131">
        <v>6050</v>
      </c>
      <c r="E31" s="45" t="s">
        <v>36</v>
      </c>
      <c r="F31" s="19">
        <f t="shared" si="3"/>
        <v>369319</v>
      </c>
      <c r="G31" s="55">
        <v>119319</v>
      </c>
      <c r="H31" s="20">
        <f t="shared" si="4"/>
        <v>0</v>
      </c>
      <c r="I31" s="56"/>
      <c r="J31" s="56"/>
      <c r="K31" s="55"/>
      <c r="L31" s="57"/>
      <c r="M31" s="58"/>
      <c r="N31" s="57">
        <v>250000</v>
      </c>
      <c r="O31" s="56"/>
      <c r="P31" s="56"/>
      <c r="Q31" s="56"/>
      <c r="R31" s="24" t="s">
        <v>20</v>
      </c>
    </row>
    <row r="32" spans="1:18" ht="28.5">
      <c r="A32" s="43">
        <v>18</v>
      </c>
      <c r="B32" s="44"/>
      <c r="C32" s="44"/>
      <c r="D32" s="131">
        <v>6050</v>
      </c>
      <c r="E32" s="45" t="s">
        <v>37</v>
      </c>
      <c r="F32" s="19">
        <f t="shared" si="3"/>
        <v>330000</v>
      </c>
      <c r="G32" s="55"/>
      <c r="H32" s="20">
        <f t="shared" si="4"/>
        <v>30000</v>
      </c>
      <c r="I32" s="56">
        <v>30000</v>
      </c>
      <c r="J32" s="56"/>
      <c r="K32" s="55"/>
      <c r="L32" s="57"/>
      <c r="M32" s="58"/>
      <c r="N32" s="57">
        <v>300000</v>
      </c>
      <c r="O32" s="56"/>
      <c r="P32" s="56"/>
      <c r="Q32" s="56"/>
      <c r="R32" s="24" t="s">
        <v>20</v>
      </c>
    </row>
    <row r="33" spans="1:18" ht="28.5">
      <c r="A33" s="43">
        <v>19</v>
      </c>
      <c r="B33" s="44"/>
      <c r="C33" s="44"/>
      <c r="D33" s="131">
        <v>6050</v>
      </c>
      <c r="E33" s="45" t="s">
        <v>83</v>
      </c>
      <c r="F33" s="19">
        <f t="shared" si="3"/>
        <v>5105000</v>
      </c>
      <c r="G33" s="55">
        <v>30000</v>
      </c>
      <c r="H33" s="20">
        <f t="shared" si="4"/>
        <v>75000</v>
      </c>
      <c r="I33" s="56">
        <v>75000</v>
      </c>
      <c r="J33" s="56"/>
      <c r="K33" s="55"/>
      <c r="L33" s="57"/>
      <c r="M33" s="58"/>
      <c r="N33" s="56">
        <v>250000</v>
      </c>
      <c r="O33" s="56">
        <v>4750000</v>
      </c>
      <c r="P33" s="56"/>
      <c r="Q33" s="56"/>
      <c r="R33" s="24" t="s">
        <v>20</v>
      </c>
    </row>
    <row r="34" spans="1:18" ht="28.5">
      <c r="A34" s="43">
        <v>20</v>
      </c>
      <c r="B34" s="44"/>
      <c r="C34" s="44"/>
      <c r="D34" s="131">
        <v>6050</v>
      </c>
      <c r="E34" s="45" t="s">
        <v>40</v>
      </c>
      <c r="F34" s="19">
        <f t="shared" si="3"/>
        <v>1015389</v>
      </c>
      <c r="G34" s="55">
        <v>15389</v>
      </c>
      <c r="H34" s="20">
        <f t="shared" si="4"/>
        <v>25000</v>
      </c>
      <c r="I34" s="56">
        <v>3750</v>
      </c>
      <c r="J34" s="56"/>
      <c r="K34" s="55"/>
      <c r="L34" s="57"/>
      <c r="M34" s="58">
        <v>21250</v>
      </c>
      <c r="N34" s="57">
        <v>975000</v>
      </c>
      <c r="O34" s="56"/>
      <c r="P34" s="56"/>
      <c r="Q34" s="56"/>
      <c r="R34" s="24" t="s">
        <v>20</v>
      </c>
    </row>
    <row r="35" spans="1:18" ht="28.5">
      <c r="A35" s="43">
        <v>21</v>
      </c>
      <c r="B35" s="44"/>
      <c r="C35" s="44"/>
      <c r="D35" s="131">
        <v>6050</v>
      </c>
      <c r="E35" s="45" t="s">
        <v>41</v>
      </c>
      <c r="F35" s="19">
        <f t="shared" si="3"/>
        <v>280000</v>
      </c>
      <c r="G35" s="55">
        <v>0</v>
      </c>
      <c r="H35" s="20">
        <f t="shared" si="4"/>
        <v>30000</v>
      </c>
      <c r="I35" s="56">
        <v>30000</v>
      </c>
      <c r="J35" s="56"/>
      <c r="K35" s="55"/>
      <c r="L35" s="57"/>
      <c r="M35" s="58"/>
      <c r="N35" s="57">
        <v>250000</v>
      </c>
      <c r="O35" s="56"/>
      <c r="P35" s="56"/>
      <c r="Q35" s="56"/>
      <c r="R35" s="24" t="s">
        <v>20</v>
      </c>
    </row>
    <row r="36" spans="1:18" ht="28.5">
      <c r="A36" s="43">
        <v>22</v>
      </c>
      <c r="B36" s="44"/>
      <c r="C36" s="44"/>
      <c r="D36" s="131">
        <v>6050</v>
      </c>
      <c r="E36" s="61" t="s">
        <v>42</v>
      </c>
      <c r="F36" s="19">
        <f t="shared" si="3"/>
        <v>770000</v>
      </c>
      <c r="G36" s="55">
        <v>20000</v>
      </c>
      <c r="H36" s="62">
        <f t="shared" si="4"/>
        <v>50000</v>
      </c>
      <c r="I36" s="56">
        <v>7500</v>
      </c>
      <c r="J36" s="56"/>
      <c r="K36" s="55"/>
      <c r="L36" s="57"/>
      <c r="M36" s="58">
        <v>42500</v>
      </c>
      <c r="N36" s="57">
        <v>700000</v>
      </c>
      <c r="O36" s="56"/>
      <c r="P36" s="56"/>
      <c r="Q36" s="56"/>
      <c r="R36" s="24" t="s">
        <v>20</v>
      </c>
    </row>
    <row r="37" spans="1:18" ht="28.5">
      <c r="A37" s="43">
        <v>23</v>
      </c>
      <c r="B37" s="44"/>
      <c r="C37" s="44"/>
      <c r="D37" s="131">
        <v>6050</v>
      </c>
      <c r="E37" s="61" t="s">
        <v>67</v>
      </c>
      <c r="F37" s="19">
        <f t="shared" si="3"/>
        <v>1050000</v>
      </c>
      <c r="G37" s="55"/>
      <c r="H37" s="62">
        <f t="shared" si="4"/>
        <v>50000</v>
      </c>
      <c r="I37" s="56">
        <v>50000</v>
      </c>
      <c r="J37" s="56"/>
      <c r="K37" s="55"/>
      <c r="L37" s="57"/>
      <c r="M37" s="58"/>
      <c r="N37" s="57"/>
      <c r="O37" s="56"/>
      <c r="P37" s="56"/>
      <c r="Q37" s="56">
        <v>1000000</v>
      </c>
      <c r="R37" s="24" t="s">
        <v>20</v>
      </c>
    </row>
    <row r="38" spans="1:18" ht="28.5">
      <c r="A38" s="43">
        <v>24</v>
      </c>
      <c r="B38" s="44"/>
      <c r="C38" s="44"/>
      <c r="D38" s="131">
        <v>6050</v>
      </c>
      <c r="E38" s="61" t="s">
        <v>68</v>
      </c>
      <c r="F38" s="19">
        <f t="shared" si="3"/>
        <v>280000</v>
      </c>
      <c r="G38" s="55"/>
      <c r="H38" s="62">
        <f t="shared" si="4"/>
        <v>30000</v>
      </c>
      <c r="I38" s="56">
        <v>30000</v>
      </c>
      <c r="J38" s="56"/>
      <c r="K38" s="55"/>
      <c r="L38" s="57"/>
      <c r="M38" s="58"/>
      <c r="N38" s="57"/>
      <c r="O38" s="56"/>
      <c r="P38" s="56"/>
      <c r="Q38" s="56">
        <v>250000</v>
      </c>
      <c r="R38" s="24" t="s">
        <v>20</v>
      </c>
    </row>
    <row r="39" spans="1:18" ht="42.75">
      <c r="A39" s="43">
        <v>25</v>
      </c>
      <c r="B39" s="44"/>
      <c r="C39" s="44"/>
      <c r="D39" s="131">
        <v>6050</v>
      </c>
      <c r="E39" s="45" t="s">
        <v>70</v>
      </c>
      <c r="F39" s="19">
        <f aca="true" t="shared" si="5" ref="F39:F53">G39+H39+N39+O39+Q39+P39</f>
        <v>360000</v>
      </c>
      <c r="G39" s="49"/>
      <c r="H39" s="62">
        <f t="shared" si="4"/>
        <v>60000</v>
      </c>
      <c r="I39" s="47">
        <v>60000</v>
      </c>
      <c r="J39" s="56"/>
      <c r="K39" s="55"/>
      <c r="L39" s="57"/>
      <c r="M39" s="58"/>
      <c r="N39" s="57">
        <v>100000</v>
      </c>
      <c r="O39" s="56">
        <v>200000</v>
      </c>
      <c r="P39" s="56"/>
      <c r="Q39" s="56"/>
      <c r="R39" s="24" t="s">
        <v>20</v>
      </c>
    </row>
    <row r="40" spans="1:18" ht="28.5">
      <c r="A40" s="43">
        <v>26</v>
      </c>
      <c r="B40" s="44"/>
      <c r="C40" s="44"/>
      <c r="D40" s="131">
        <v>6050</v>
      </c>
      <c r="E40" s="108" t="s">
        <v>85</v>
      </c>
      <c r="F40" s="19">
        <f t="shared" si="5"/>
        <v>1045000</v>
      </c>
      <c r="G40" s="136">
        <v>375000</v>
      </c>
      <c r="H40" s="62">
        <f t="shared" si="4"/>
        <v>670000</v>
      </c>
      <c r="I40" s="47">
        <v>670000</v>
      </c>
      <c r="J40" s="47"/>
      <c r="K40" s="55"/>
      <c r="L40" s="57"/>
      <c r="M40" s="58"/>
      <c r="N40" s="57"/>
      <c r="O40" s="56"/>
      <c r="P40" s="56"/>
      <c r="Q40" s="56"/>
      <c r="R40" s="24"/>
    </row>
    <row r="41" spans="1:18" ht="42.75">
      <c r="A41" s="43">
        <v>27</v>
      </c>
      <c r="B41" s="37"/>
      <c r="C41" s="37"/>
      <c r="D41" s="133">
        <v>6050</v>
      </c>
      <c r="E41" s="135" t="s">
        <v>78</v>
      </c>
      <c r="F41" s="105">
        <f t="shared" si="5"/>
        <v>310000</v>
      </c>
      <c r="G41" s="114">
        <v>30000</v>
      </c>
      <c r="H41" s="134">
        <f t="shared" si="4"/>
        <v>280000</v>
      </c>
      <c r="I41" s="72">
        <v>280000</v>
      </c>
      <c r="J41" s="72"/>
      <c r="K41" s="55"/>
      <c r="L41" s="57"/>
      <c r="M41" s="58"/>
      <c r="N41" s="57"/>
      <c r="O41" s="56"/>
      <c r="P41" s="56"/>
      <c r="Q41" s="56"/>
      <c r="R41" s="24" t="s">
        <v>20</v>
      </c>
    </row>
    <row r="42" spans="1:18" ht="28.5">
      <c r="A42" s="43">
        <v>28</v>
      </c>
      <c r="B42" s="44"/>
      <c r="C42" s="44"/>
      <c r="D42" s="131">
        <v>6050</v>
      </c>
      <c r="E42" s="61" t="s">
        <v>69</v>
      </c>
      <c r="F42" s="19">
        <f t="shared" si="5"/>
        <v>230000</v>
      </c>
      <c r="G42" s="55"/>
      <c r="H42" s="62">
        <f t="shared" si="4"/>
        <v>30000</v>
      </c>
      <c r="I42" s="56">
        <v>30000</v>
      </c>
      <c r="J42" s="56"/>
      <c r="K42" s="55"/>
      <c r="L42" s="57"/>
      <c r="M42" s="58"/>
      <c r="N42" s="57">
        <v>200000</v>
      </c>
      <c r="O42" s="56"/>
      <c r="P42" s="56"/>
      <c r="Q42" s="56"/>
      <c r="R42" s="24" t="s">
        <v>20</v>
      </c>
    </row>
    <row r="43" spans="1:18" ht="57">
      <c r="A43" s="43">
        <v>29</v>
      </c>
      <c r="B43" s="44"/>
      <c r="C43" s="44"/>
      <c r="D43" s="131">
        <v>6050</v>
      </c>
      <c r="E43" s="61" t="s">
        <v>44</v>
      </c>
      <c r="F43" s="19">
        <f t="shared" si="5"/>
        <v>750000</v>
      </c>
      <c r="G43" s="55"/>
      <c r="H43" s="62">
        <f t="shared" si="4"/>
        <v>100000</v>
      </c>
      <c r="I43" s="56">
        <v>100000</v>
      </c>
      <c r="J43" s="56"/>
      <c r="K43" s="55"/>
      <c r="L43" s="57"/>
      <c r="M43" s="58"/>
      <c r="N43" s="57">
        <v>50000</v>
      </c>
      <c r="O43" s="56">
        <v>100000</v>
      </c>
      <c r="P43" s="56">
        <v>500000</v>
      </c>
      <c r="Q43" s="56"/>
      <c r="R43" s="24" t="s">
        <v>20</v>
      </c>
    </row>
    <row r="44" spans="1:18" ht="28.5">
      <c r="A44" s="43">
        <v>30</v>
      </c>
      <c r="B44" s="44"/>
      <c r="C44" s="44"/>
      <c r="D44" s="131">
        <v>6050</v>
      </c>
      <c r="E44" s="45" t="s">
        <v>25</v>
      </c>
      <c r="F44" s="19">
        <f t="shared" si="5"/>
        <v>4493911</v>
      </c>
      <c r="G44" s="46">
        <v>443911</v>
      </c>
      <c r="H44" s="20">
        <f t="shared" si="4"/>
        <v>50000</v>
      </c>
      <c r="I44" s="47">
        <v>50000</v>
      </c>
      <c r="J44" s="47"/>
      <c r="K44" s="46"/>
      <c r="L44" s="48"/>
      <c r="M44" s="49"/>
      <c r="N44" s="48">
        <v>200000</v>
      </c>
      <c r="O44" s="47">
        <v>800000</v>
      </c>
      <c r="P44" s="47">
        <v>3000000</v>
      </c>
      <c r="Q44" s="47"/>
      <c r="R44" s="24" t="s">
        <v>20</v>
      </c>
    </row>
    <row r="45" spans="1:18" ht="57">
      <c r="A45" s="43">
        <v>31</v>
      </c>
      <c r="B45" s="44"/>
      <c r="C45" s="44"/>
      <c r="D45" s="131">
        <v>6050</v>
      </c>
      <c r="E45" s="45" t="s">
        <v>26</v>
      </c>
      <c r="F45" s="19">
        <f t="shared" si="5"/>
        <v>1529578</v>
      </c>
      <c r="G45" s="46">
        <v>29578</v>
      </c>
      <c r="H45" s="20">
        <f t="shared" si="4"/>
        <v>25000</v>
      </c>
      <c r="I45" s="47">
        <v>3750</v>
      </c>
      <c r="J45" s="47"/>
      <c r="K45" s="46"/>
      <c r="L45" s="48"/>
      <c r="M45" s="49">
        <v>21250</v>
      </c>
      <c r="N45" s="48">
        <v>500000</v>
      </c>
      <c r="O45" s="47">
        <v>975000</v>
      </c>
      <c r="P45" s="47"/>
      <c r="Q45" s="47"/>
      <c r="R45" s="24" t="s">
        <v>20</v>
      </c>
    </row>
    <row r="46" spans="1:18" ht="42.75">
      <c r="A46" s="43">
        <v>32</v>
      </c>
      <c r="B46" s="44"/>
      <c r="C46" s="44"/>
      <c r="D46" s="133">
        <v>6050</v>
      </c>
      <c r="E46" s="45" t="s">
        <v>29</v>
      </c>
      <c r="F46" s="19">
        <f t="shared" si="5"/>
        <v>2504000</v>
      </c>
      <c r="G46" s="46">
        <v>4000</v>
      </c>
      <c r="H46" s="20"/>
      <c r="I46" s="47"/>
      <c r="J46" s="47"/>
      <c r="K46" s="46"/>
      <c r="L46" s="48"/>
      <c r="M46" s="49"/>
      <c r="N46" s="48"/>
      <c r="O46" s="47"/>
      <c r="P46" s="47">
        <v>625000</v>
      </c>
      <c r="Q46" s="47">
        <v>1875000</v>
      </c>
      <c r="R46" s="24" t="s">
        <v>20</v>
      </c>
    </row>
    <row r="47" spans="1:18" ht="57">
      <c r="A47" s="43">
        <v>33</v>
      </c>
      <c r="B47" s="44"/>
      <c r="C47" s="44"/>
      <c r="D47" s="133">
        <v>6050</v>
      </c>
      <c r="E47" s="54" t="s">
        <v>30</v>
      </c>
      <c r="F47" s="19">
        <f t="shared" si="5"/>
        <v>1225616</v>
      </c>
      <c r="G47" s="46">
        <v>25616</v>
      </c>
      <c r="H47" s="20">
        <f aca="true" t="shared" si="6" ref="H47:H54">I47+J47+L47+M47</f>
        <v>1200000</v>
      </c>
      <c r="I47" s="47">
        <v>1200000</v>
      </c>
      <c r="J47" s="47"/>
      <c r="K47" s="46"/>
      <c r="L47" s="48"/>
      <c r="M47" s="49"/>
      <c r="N47" s="48"/>
      <c r="O47" s="47"/>
      <c r="P47" s="47"/>
      <c r="Q47" s="47"/>
      <c r="R47" s="24" t="s">
        <v>20</v>
      </c>
    </row>
    <row r="48" spans="1:18" ht="28.5">
      <c r="A48" s="43">
        <v>34</v>
      </c>
      <c r="B48" s="44"/>
      <c r="C48" s="44"/>
      <c r="D48" s="131">
        <v>6050</v>
      </c>
      <c r="E48" s="45" t="s">
        <v>32</v>
      </c>
      <c r="F48" s="19">
        <f t="shared" si="5"/>
        <v>1446350</v>
      </c>
      <c r="G48" s="46">
        <v>46350</v>
      </c>
      <c r="H48" s="20">
        <f t="shared" si="6"/>
        <v>100000</v>
      </c>
      <c r="I48" s="47">
        <v>15000</v>
      </c>
      <c r="J48" s="47"/>
      <c r="K48" s="46"/>
      <c r="L48" s="48"/>
      <c r="M48" s="49">
        <v>85000</v>
      </c>
      <c r="N48" s="48">
        <v>1300000</v>
      </c>
      <c r="O48" s="47"/>
      <c r="P48" s="47"/>
      <c r="Q48" s="47"/>
      <c r="R48" s="24" t="s">
        <v>20</v>
      </c>
    </row>
    <row r="49" spans="1:18" ht="42.75">
      <c r="A49" s="43">
        <v>35</v>
      </c>
      <c r="B49" s="44"/>
      <c r="C49" s="44"/>
      <c r="D49" s="131">
        <v>6050</v>
      </c>
      <c r="E49" s="45" t="s">
        <v>34</v>
      </c>
      <c r="F49" s="19">
        <f t="shared" si="5"/>
        <v>1580000</v>
      </c>
      <c r="G49" s="46"/>
      <c r="H49" s="20">
        <f t="shared" si="6"/>
        <v>80000</v>
      </c>
      <c r="I49" s="47">
        <v>80000</v>
      </c>
      <c r="J49" s="47"/>
      <c r="K49" s="46"/>
      <c r="L49" s="48"/>
      <c r="M49" s="49"/>
      <c r="N49" s="48"/>
      <c r="O49" s="47">
        <v>50000</v>
      </c>
      <c r="P49" s="47">
        <v>1450000</v>
      </c>
      <c r="Q49" s="47"/>
      <c r="R49" s="24" t="s">
        <v>20</v>
      </c>
    </row>
    <row r="50" spans="1:18" ht="28.5">
      <c r="A50" s="43">
        <v>36</v>
      </c>
      <c r="B50" s="44"/>
      <c r="C50" s="44"/>
      <c r="D50" s="131">
        <v>6050</v>
      </c>
      <c r="E50" s="45" t="s">
        <v>38</v>
      </c>
      <c r="F50" s="19">
        <f t="shared" si="5"/>
        <v>1660040</v>
      </c>
      <c r="G50" s="55">
        <v>60040</v>
      </c>
      <c r="H50" s="20">
        <f t="shared" si="6"/>
        <v>100000</v>
      </c>
      <c r="I50" s="56">
        <v>15000</v>
      </c>
      <c r="J50" s="56"/>
      <c r="K50" s="55"/>
      <c r="L50" s="57"/>
      <c r="M50" s="58">
        <v>85000</v>
      </c>
      <c r="N50" s="57">
        <v>1500000</v>
      </c>
      <c r="O50" s="56"/>
      <c r="P50" s="56"/>
      <c r="Q50" s="56"/>
      <c r="R50" s="24" t="s">
        <v>20</v>
      </c>
    </row>
    <row r="51" spans="1:18" ht="42.75">
      <c r="A51" s="43">
        <v>37</v>
      </c>
      <c r="B51" s="44"/>
      <c r="C51" s="44"/>
      <c r="D51" s="131">
        <v>6050</v>
      </c>
      <c r="E51" s="45" t="s">
        <v>39</v>
      </c>
      <c r="F51" s="19">
        <f t="shared" si="5"/>
        <v>1231500</v>
      </c>
      <c r="G51" s="55">
        <v>1500</v>
      </c>
      <c r="H51" s="20">
        <f t="shared" si="6"/>
        <v>50000</v>
      </c>
      <c r="I51" s="56">
        <v>50000</v>
      </c>
      <c r="J51" s="56"/>
      <c r="K51" s="55"/>
      <c r="L51" s="57"/>
      <c r="M51" s="58"/>
      <c r="N51" s="57">
        <v>180000</v>
      </c>
      <c r="O51" s="56">
        <v>500000</v>
      </c>
      <c r="P51" s="56">
        <v>500000</v>
      </c>
      <c r="Q51" s="56"/>
      <c r="R51" s="24" t="s">
        <v>20</v>
      </c>
    </row>
    <row r="52" spans="1:18" ht="42.75">
      <c r="A52" s="59">
        <v>38</v>
      </c>
      <c r="B52" s="60"/>
      <c r="C52" s="60"/>
      <c r="D52" s="131">
        <v>6050</v>
      </c>
      <c r="E52" s="61" t="s">
        <v>43</v>
      </c>
      <c r="F52" s="19">
        <f t="shared" si="5"/>
        <v>825000</v>
      </c>
      <c r="G52" s="55">
        <v>25000</v>
      </c>
      <c r="H52" s="29">
        <f t="shared" si="6"/>
        <v>50000</v>
      </c>
      <c r="I52" s="56">
        <v>7500</v>
      </c>
      <c r="J52" s="56"/>
      <c r="K52" s="55"/>
      <c r="L52" s="57"/>
      <c r="M52" s="58">
        <v>42500</v>
      </c>
      <c r="N52" s="57">
        <v>750000</v>
      </c>
      <c r="O52" s="56"/>
      <c r="P52" s="56"/>
      <c r="Q52" s="56"/>
      <c r="R52" s="24" t="s">
        <v>20</v>
      </c>
    </row>
    <row r="53" spans="1:18" ht="29.25" thickBot="1">
      <c r="A53" s="59">
        <v>39</v>
      </c>
      <c r="B53" s="60"/>
      <c r="C53" s="60"/>
      <c r="D53" s="132">
        <v>6050</v>
      </c>
      <c r="E53" s="61" t="s">
        <v>72</v>
      </c>
      <c r="F53" s="19">
        <f t="shared" si="5"/>
        <v>250000</v>
      </c>
      <c r="G53" s="55">
        <v>50000</v>
      </c>
      <c r="H53" s="62">
        <f t="shared" si="6"/>
        <v>200000</v>
      </c>
      <c r="I53" s="56">
        <v>200000</v>
      </c>
      <c r="J53" s="56"/>
      <c r="K53" s="55"/>
      <c r="L53" s="57"/>
      <c r="M53" s="58"/>
      <c r="N53" s="57"/>
      <c r="O53" s="56"/>
      <c r="P53" s="56"/>
      <c r="Q53" s="56"/>
      <c r="R53" s="24" t="s">
        <v>20</v>
      </c>
    </row>
    <row r="54" spans="1:18" ht="41.25" customHeight="1" thickBot="1">
      <c r="A54" s="147" t="s">
        <v>45</v>
      </c>
      <c r="B54" s="147"/>
      <c r="C54" s="147"/>
      <c r="D54" s="147"/>
      <c r="E54" s="147"/>
      <c r="F54" s="63">
        <f>SUM(F24:F53)</f>
        <v>54264530</v>
      </c>
      <c r="G54" s="63">
        <f>SUM(G24:G53)</f>
        <v>3449530</v>
      </c>
      <c r="H54" s="33">
        <f t="shared" si="6"/>
        <v>4735000</v>
      </c>
      <c r="I54" s="64">
        <f aca="true" t="shared" si="7" ref="I54:Q54">SUM(I24:I53)</f>
        <v>4012500</v>
      </c>
      <c r="J54" s="64">
        <f t="shared" si="7"/>
        <v>0</v>
      </c>
      <c r="K54" s="63">
        <f t="shared" si="7"/>
        <v>0</v>
      </c>
      <c r="L54" s="65">
        <f t="shared" si="7"/>
        <v>0</v>
      </c>
      <c r="M54" s="64">
        <f t="shared" si="7"/>
        <v>722500</v>
      </c>
      <c r="N54" s="64">
        <f t="shared" si="7"/>
        <v>17605000</v>
      </c>
      <c r="O54" s="64">
        <f t="shared" si="7"/>
        <v>9425000</v>
      </c>
      <c r="P54" s="64">
        <f t="shared" si="7"/>
        <v>10925000</v>
      </c>
      <c r="Q54" s="64">
        <f t="shared" si="7"/>
        <v>8125000</v>
      </c>
      <c r="R54" s="66"/>
    </row>
    <row r="55" spans="1:18" ht="29.25" thickBot="1">
      <c r="A55" s="59">
        <v>40</v>
      </c>
      <c r="B55" s="60"/>
      <c r="C55" s="60"/>
      <c r="D55" s="60">
        <v>6050</v>
      </c>
      <c r="E55" s="115" t="s">
        <v>46</v>
      </c>
      <c r="F55" s="19">
        <f>G55+H55+N55+O55+Q55+P55</f>
        <v>2525000</v>
      </c>
      <c r="G55" s="55">
        <v>25000</v>
      </c>
      <c r="H55" s="29">
        <f aca="true" t="shared" si="8" ref="H55:H60">I55+J55+L55+M55</f>
        <v>250000</v>
      </c>
      <c r="I55" s="56">
        <v>37500</v>
      </c>
      <c r="J55" s="56"/>
      <c r="K55" s="55"/>
      <c r="L55" s="57"/>
      <c r="M55" s="58">
        <v>212500</v>
      </c>
      <c r="N55" s="56">
        <v>750000</v>
      </c>
      <c r="O55" s="56">
        <v>1500000</v>
      </c>
      <c r="P55" s="56"/>
      <c r="Q55" s="56"/>
      <c r="R55" s="31" t="s">
        <v>20</v>
      </c>
    </row>
    <row r="56" spans="1:18" ht="24" customHeight="1" thickBot="1">
      <c r="A56" s="147" t="s">
        <v>63</v>
      </c>
      <c r="B56" s="147"/>
      <c r="C56" s="147"/>
      <c r="D56" s="147"/>
      <c r="E56" s="147"/>
      <c r="F56" s="67">
        <f>SUM(F55:F55)</f>
        <v>2525000</v>
      </c>
      <c r="G56" s="67">
        <f>SUM(G55:G55)</f>
        <v>25000</v>
      </c>
      <c r="H56" s="33">
        <f t="shared" si="8"/>
        <v>250000</v>
      </c>
      <c r="I56" s="64">
        <f>SUM(I55:I55)</f>
        <v>37500</v>
      </c>
      <c r="J56" s="64">
        <f>SUM(J55:J55)</f>
        <v>0</v>
      </c>
      <c r="K56" s="63"/>
      <c r="L56" s="65">
        <f>SUM(L55:L55)</f>
        <v>0</v>
      </c>
      <c r="M56" s="67">
        <f>SUM(M55:M55)</f>
        <v>212500</v>
      </c>
      <c r="N56" s="78">
        <f>SUM(N55:N55)</f>
        <v>750000</v>
      </c>
      <c r="O56" s="68">
        <f>SUM(O55:O55)</f>
        <v>1500000</v>
      </c>
      <c r="P56" s="68">
        <f>SUM(P55:P55)</f>
        <v>0</v>
      </c>
      <c r="Q56" s="64"/>
      <c r="R56" s="66"/>
    </row>
    <row r="57" spans="1:18" ht="58.5" customHeight="1">
      <c r="A57" s="43">
        <v>41</v>
      </c>
      <c r="B57" s="44"/>
      <c r="C57" s="44"/>
      <c r="D57" s="79">
        <v>6050</v>
      </c>
      <c r="E57" s="45" t="s">
        <v>89</v>
      </c>
      <c r="F57" s="19">
        <f>G57+H57+N57+O57+Q57+P57</f>
        <v>770000</v>
      </c>
      <c r="G57" s="46">
        <v>20000</v>
      </c>
      <c r="H57" s="62">
        <f t="shared" si="8"/>
        <v>750000</v>
      </c>
      <c r="I57" s="47">
        <v>550000</v>
      </c>
      <c r="J57" s="47"/>
      <c r="K57" s="46" t="s">
        <v>77</v>
      </c>
      <c r="L57" s="48">
        <v>200000</v>
      </c>
      <c r="M57" s="49"/>
      <c r="N57" s="48"/>
      <c r="O57" s="47"/>
      <c r="P57" s="47"/>
      <c r="Q57" s="47"/>
      <c r="R57" s="24" t="s">
        <v>20</v>
      </c>
    </row>
    <row r="58" spans="1:18" ht="58.5" customHeight="1">
      <c r="A58" s="43">
        <v>42</v>
      </c>
      <c r="B58" s="44"/>
      <c r="C58" s="44"/>
      <c r="D58" s="79">
        <v>6050</v>
      </c>
      <c r="E58" s="45" t="s">
        <v>84</v>
      </c>
      <c r="F58" s="19">
        <f>G58+H58+N58+O58+Q58+P58</f>
        <v>1500000</v>
      </c>
      <c r="G58" s="46"/>
      <c r="H58" s="62">
        <f t="shared" si="8"/>
        <v>100000</v>
      </c>
      <c r="I58" s="47">
        <v>15000</v>
      </c>
      <c r="J58" s="47"/>
      <c r="K58" s="46"/>
      <c r="L58" s="48"/>
      <c r="M58" s="49">
        <v>85000</v>
      </c>
      <c r="N58" s="48">
        <v>1400000</v>
      </c>
      <c r="O58" s="47"/>
      <c r="P58" s="47"/>
      <c r="Q58" s="47"/>
      <c r="R58" s="24" t="s">
        <v>20</v>
      </c>
    </row>
    <row r="59" spans="1:18" ht="63.75" customHeight="1" thickBot="1">
      <c r="A59" s="43">
        <v>43</v>
      </c>
      <c r="B59" s="44"/>
      <c r="C59" s="44"/>
      <c r="D59" s="79">
        <v>6050</v>
      </c>
      <c r="E59" s="45" t="s">
        <v>47</v>
      </c>
      <c r="F59" s="19">
        <f>G59+H59+N59+O59+Q59+P59</f>
        <v>3015000</v>
      </c>
      <c r="G59" s="46">
        <v>15000</v>
      </c>
      <c r="H59" s="62">
        <f t="shared" si="8"/>
        <v>100000</v>
      </c>
      <c r="I59" s="47">
        <v>15000</v>
      </c>
      <c r="J59" s="47"/>
      <c r="K59" s="46"/>
      <c r="L59" s="48"/>
      <c r="M59" s="49">
        <v>85000</v>
      </c>
      <c r="N59" s="48">
        <v>400000</v>
      </c>
      <c r="O59" s="47">
        <v>2500000</v>
      </c>
      <c r="P59" s="47"/>
      <c r="Q59" s="47"/>
      <c r="R59" s="24" t="s">
        <v>20</v>
      </c>
    </row>
    <row r="60" spans="1:18" ht="24.75" customHeight="1" thickBot="1">
      <c r="A60" s="147" t="s">
        <v>48</v>
      </c>
      <c r="B60" s="147"/>
      <c r="C60" s="147"/>
      <c r="D60" s="147"/>
      <c r="E60" s="147"/>
      <c r="F60" s="67">
        <f>SUM(F57:F59)</f>
        <v>5285000</v>
      </c>
      <c r="G60" s="67">
        <f>SUM(G57:G59)</f>
        <v>35000</v>
      </c>
      <c r="H60" s="33">
        <f t="shared" si="8"/>
        <v>950000</v>
      </c>
      <c r="I60" s="64">
        <f>SUM(I57:I59)</f>
        <v>580000</v>
      </c>
      <c r="J60" s="64">
        <f>SUM(J57:J59)</f>
        <v>0</v>
      </c>
      <c r="K60" s="63"/>
      <c r="L60" s="65">
        <f aca="true" t="shared" si="9" ref="L60:Q60">SUM(L57:L59)</f>
        <v>200000</v>
      </c>
      <c r="M60" s="65">
        <f t="shared" si="9"/>
        <v>170000</v>
      </c>
      <c r="N60" s="65">
        <f t="shared" si="9"/>
        <v>1800000</v>
      </c>
      <c r="O60" s="65">
        <f t="shared" si="9"/>
        <v>2500000</v>
      </c>
      <c r="P60" s="65">
        <f t="shared" si="9"/>
        <v>0</v>
      </c>
      <c r="Q60" s="65">
        <f t="shared" si="9"/>
        <v>0</v>
      </c>
      <c r="R60" s="66"/>
    </row>
    <row r="61" spans="1:18" ht="37.5" customHeight="1" thickBot="1">
      <c r="A61" s="69">
        <v>44</v>
      </c>
      <c r="B61" s="70">
        <v>852</v>
      </c>
      <c r="C61" s="70">
        <v>85295</v>
      </c>
      <c r="D61" s="116">
        <v>6050</v>
      </c>
      <c r="E61" s="117" t="s">
        <v>49</v>
      </c>
      <c r="F61" s="19">
        <f aca="true" t="shared" si="10" ref="F61:F76">G61+H61+N61+O61+Q61+P61</f>
        <v>4100000</v>
      </c>
      <c r="G61" s="71"/>
      <c r="H61" s="29">
        <f>SUM(I61:M61)</f>
        <v>100000</v>
      </c>
      <c r="I61" s="72">
        <v>100000</v>
      </c>
      <c r="J61" s="118"/>
      <c r="K61" s="119"/>
      <c r="L61" s="120"/>
      <c r="M61" s="74"/>
      <c r="N61" s="72">
        <v>500000</v>
      </c>
      <c r="O61" s="72">
        <v>2000000</v>
      </c>
      <c r="P61" s="72">
        <v>1500000</v>
      </c>
      <c r="Q61" s="72"/>
      <c r="R61" s="75" t="s">
        <v>20</v>
      </c>
    </row>
    <row r="62" spans="1:18" ht="22.5" customHeight="1" thickBot="1">
      <c r="A62" s="147" t="s">
        <v>50</v>
      </c>
      <c r="B62" s="147"/>
      <c r="C62" s="147"/>
      <c r="D62" s="147"/>
      <c r="E62" s="147"/>
      <c r="F62" s="67">
        <f>SUM(F61)</f>
        <v>4100000</v>
      </c>
      <c r="G62" s="67">
        <f>SUM(G61)</f>
        <v>0</v>
      </c>
      <c r="H62" s="33">
        <f aca="true" t="shared" si="11" ref="H62:H78">I62+J62+L62+M62</f>
        <v>100000</v>
      </c>
      <c r="I62" s="64">
        <f>SUM(I61)</f>
        <v>100000</v>
      </c>
      <c r="J62" s="64"/>
      <c r="K62" s="63"/>
      <c r="L62" s="65"/>
      <c r="M62" s="67">
        <f>SUM(M61)</f>
        <v>0</v>
      </c>
      <c r="N62" s="67">
        <f>SUM(N61)</f>
        <v>500000</v>
      </c>
      <c r="O62" s="67">
        <f>SUM(O61)</f>
        <v>2000000</v>
      </c>
      <c r="P62" s="67">
        <f>SUM(P61)</f>
        <v>1500000</v>
      </c>
      <c r="Q62" s="67">
        <f>SUM(Q61)</f>
        <v>0</v>
      </c>
      <c r="R62" s="66"/>
    </row>
    <row r="63" spans="1:18" ht="44.25" customHeight="1" thickBot="1">
      <c r="A63" s="69">
        <v>45</v>
      </c>
      <c r="B63" s="70">
        <v>900</v>
      </c>
      <c r="C63" s="70">
        <v>90015</v>
      </c>
      <c r="D63" s="70">
        <v>6050</v>
      </c>
      <c r="E63" s="82" t="s">
        <v>64</v>
      </c>
      <c r="F63" s="105">
        <f>G63+H63+N63+O63+Q63+P63</f>
        <v>500000</v>
      </c>
      <c r="G63" s="71">
        <v>100000</v>
      </c>
      <c r="H63" s="29">
        <f t="shared" si="11"/>
        <v>200000</v>
      </c>
      <c r="I63" s="72">
        <v>200000</v>
      </c>
      <c r="J63" s="72"/>
      <c r="K63" s="71"/>
      <c r="L63" s="73"/>
      <c r="M63" s="74"/>
      <c r="N63" s="73">
        <v>200000</v>
      </c>
      <c r="O63" s="72"/>
      <c r="P63" s="72"/>
      <c r="Q63" s="72"/>
      <c r="R63" s="75" t="s">
        <v>20</v>
      </c>
    </row>
    <row r="64" spans="1:18" ht="27" customHeight="1" thickBot="1">
      <c r="A64" s="146" t="s">
        <v>65</v>
      </c>
      <c r="B64" s="146"/>
      <c r="C64" s="146"/>
      <c r="D64" s="146"/>
      <c r="E64" s="146"/>
      <c r="F64" s="63">
        <f>SUM(F63:F63)</f>
        <v>500000</v>
      </c>
      <c r="G64" s="63">
        <f>SUM(G63)</f>
        <v>100000</v>
      </c>
      <c r="H64" s="33">
        <f t="shared" si="11"/>
        <v>200000</v>
      </c>
      <c r="I64" s="64">
        <f aca="true" t="shared" si="12" ref="I64:N64">SUM(I63:I63)</f>
        <v>200000</v>
      </c>
      <c r="J64" s="64">
        <f t="shared" si="12"/>
        <v>0</v>
      </c>
      <c r="K64" s="63">
        <f t="shared" si="12"/>
        <v>0</v>
      </c>
      <c r="L64" s="65">
        <f t="shared" si="12"/>
        <v>0</v>
      </c>
      <c r="M64" s="64">
        <f t="shared" si="12"/>
        <v>0</v>
      </c>
      <c r="N64" s="64">
        <f t="shared" si="12"/>
        <v>200000</v>
      </c>
      <c r="O64" s="64"/>
      <c r="P64" s="64"/>
      <c r="Q64" s="64"/>
      <c r="R64" s="83"/>
    </row>
    <row r="65" spans="1:18" ht="42.75">
      <c r="A65" s="43">
        <v>46</v>
      </c>
      <c r="B65" s="44">
        <v>900</v>
      </c>
      <c r="C65" s="44">
        <v>90095</v>
      </c>
      <c r="D65" s="44">
        <v>6050</v>
      </c>
      <c r="E65" s="84" t="s">
        <v>54</v>
      </c>
      <c r="F65" s="19">
        <f t="shared" si="10"/>
        <v>300086</v>
      </c>
      <c r="G65" s="46">
        <v>86</v>
      </c>
      <c r="H65" s="20">
        <f t="shared" si="11"/>
        <v>0</v>
      </c>
      <c r="I65" s="47"/>
      <c r="J65" s="47"/>
      <c r="K65" s="46"/>
      <c r="L65" s="48"/>
      <c r="M65" s="49"/>
      <c r="N65" s="48"/>
      <c r="O65" s="47">
        <v>100000</v>
      </c>
      <c r="P65" s="47">
        <v>200000</v>
      </c>
      <c r="Q65" s="47"/>
      <c r="R65" s="24" t="s">
        <v>20</v>
      </c>
    </row>
    <row r="66" spans="1:18" ht="28.5">
      <c r="A66" s="43">
        <v>47</v>
      </c>
      <c r="B66" s="44"/>
      <c r="C66" s="44"/>
      <c r="D66" s="44">
        <v>6050</v>
      </c>
      <c r="E66" s="84" t="s">
        <v>66</v>
      </c>
      <c r="F66" s="19">
        <f t="shared" si="10"/>
        <v>200000</v>
      </c>
      <c r="G66" s="46"/>
      <c r="H66" s="20">
        <f t="shared" si="11"/>
        <v>100000</v>
      </c>
      <c r="I66" s="47">
        <v>100000</v>
      </c>
      <c r="J66" s="47"/>
      <c r="K66" s="46"/>
      <c r="L66" s="48"/>
      <c r="M66" s="49"/>
      <c r="N66" s="48">
        <v>100000</v>
      </c>
      <c r="O66" s="47"/>
      <c r="P66" s="47"/>
      <c r="Q66" s="47"/>
      <c r="R66" s="24" t="s">
        <v>20</v>
      </c>
    </row>
    <row r="67" spans="1:18" ht="28.5">
      <c r="A67" s="43">
        <v>48</v>
      </c>
      <c r="B67" s="44"/>
      <c r="C67" s="44"/>
      <c r="D67" s="44">
        <v>6050</v>
      </c>
      <c r="E67" s="121" t="s">
        <v>79</v>
      </c>
      <c r="F67" s="19">
        <f t="shared" si="10"/>
        <v>600000</v>
      </c>
      <c r="G67" s="122">
        <v>200000</v>
      </c>
      <c r="H67" s="20">
        <f t="shared" si="11"/>
        <v>400000</v>
      </c>
      <c r="I67" s="56">
        <v>400000</v>
      </c>
      <c r="J67" s="56"/>
      <c r="K67" s="55"/>
      <c r="L67" s="57"/>
      <c r="M67" s="58"/>
      <c r="N67" s="57"/>
      <c r="O67" s="56"/>
      <c r="P67" s="56"/>
      <c r="Q67" s="56"/>
      <c r="R67" s="24" t="s">
        <v>20</v>
      </c>
    </row>
    <row r="68" spans="1:18" ht="57">
      <c r="A68" s="43">
        <v>49</v>
      </c>
      <c r="B68" s="85"/>
      <c r="C68" s="85"/>
      <c r="D68" s="44">
        <v>6050</v>
      </c>
      <c r="E68" s="84" t="s">
        <v>55</v>
      </c>
      <c r="F68" s="19">
        <f t="shared" si="10"/>
        <v>2550000</v>
      </c>
      <c r="G68" s="55">
        <v>100000</v>
      </c>
      <c r="H68" s="20">
        <f t="shared" si="11"/>
        <v>200000</v>
      </c>
      <c r="I68" s="47">
        <v>200000</v>
      </c>
      <c r="J68" s="56"/>
      <c r="K68" s="55"/>
      <c r="L68" s="57"/>
      <c r="M68" s="58"/>
      <c r="N68" s="56">
        <v>250000</v>
      </c>
      <c r="O68" s="56">
        <v>1000000</v>
      </c>
      <c r="P68" s="56">
        <v>1000000</v>
      </c>
      <c r="Q68" s="56"/>
      <c r="R68" s="24" t="s">
        <v>20</v>
      </c>
    </row>
    <row r="69" spans="1:18" ht="42.75">
      <c r="A69" s="43">
        <v>50</v>
      </c>
      <c r="B69" s="85"/>
      <c r="C69" s="85"/>
      <c r="D69" s="44">
        <v>6050</v>
      </c>
      <c r="E69" s="84" t="s">
        <v>56</v>
      </c>
      <c r="F69" s="19">
        <f>G69+H69+N69+O69+Q69+P69</f>
        <v>1075000</v>
      </c>
      <c r="G69" s="55">
        <v>75000</v>
      </c>
      <c r="H69" s="20">
        <f>I69+J69+L69+M69</f>
        <v>250000</v>
      </c>
      <c r="I69" s="56">
        <v>37500</v>
      </c>
      <c r="J69" s="56"/>
      <c r="K69" s="55"/>
      <c r="L69" s="57"/>
      <c r="M69" s="58">
        <v>212500</v>
      </c>
      <c r="N69" s="57">
        <v>500000</v>
      </c>
      <c r="O69" s="56">
        <v>250000</v>
      </c>
      <c r="P69" s="56"/>
      <c r="Q69" s="56"/>
      <c r="R69" s="24" t="s">
        <v>20</v>
      </c>
    </row>
    <row r="70" spans="1:18" ht="28.5">
      <c r="A70" s="43">
        <v>51</v>
      </c>
      <c r="B70" s="85"/>
      <c r="C70" s="85"/>
      <c r="D70" s="44">
        <v>6050</v>
      </c>
      <c r="E70" s="84" t="s">
        <v>90</v>
      </c>
      <c r="F70" s="19">
        <f>G70+H70+N70+O70+Q70+P70</f>
        <v>330000</v>
      </c>
      <c r="G70" s="55"/>
      <c r="H70" s="20">
        <f>I70+J70+L70+M70</f>
        <v>30000</v>
      </c>
      <c r="I70" s="56">
        <v>30000</v>
      </c>
      <c r="J70" s="56"/>
      <c r="K70" s="55"/>
      <c r="L70" s="57"/>
      <c r="M70" s="58"/>
      <c r="N70" s="57">
        <v>100000</v>
      </c>
      <c r="O70" s="56">
        <v>200000</v>
      </c>
      <c r="P70" s="56"/>
      <c r="Q70" s="56"/>
      <c r="R70" s="24" t="s">
        <v>20</v>
      </c>
    </row>
    <row r="71" spans="1:18" ht="29.25" thickBot="1">
      <c r="A71" s="43">
        <v>52</v>
      </c>
      <c r="B71" s="85"/>
      <c r="C71" s="85"/>
      <c r="D71" s="44">
        <v>6050</v>
      </c>
      <c r="E71" s="84" t="s">
        <v>91</v>
      </c>
      <c r="F71" s="19">
        <f t="shared" si="10"/>
        <v>550000</v>
      </c>
      <c r="G71" s="55"/>
      <c r="H71" s="20">
        <f t="shared" si="11"/>
        <v>50000</v>
      </c>
      <c r="I71" s="56">
        <v>50000</v>
      </c>
      <c r="J71" s="56"/>
      <c r="K71" s="55"/>
      <c r="L71" s="57"/>
      <c r="M71" s="58"/>
      <c r="N71" s="57">
        <v>100000</v>
      </c>
      <c r="O71" s="56">
        <v>400000</v>
      </c>
      <c r="P71" s="56"/>
      <c r="Q71" s="56"/>
      <c r="R71" s="24" t="s">
        <v>20</v>
      </c>
    </row>
    <row r="72" spans="1:18" ht="22.5" customHeight="1" thickBot="1">
      <c r="A72" s="146" t="s">
        <v>73</v>
      </c>
      <c r="B72" s="146"/>
      <c r="C72" s="146"/>
      <c r="D72" s="146"/>
      <c r="E72" s="146"/>
      <c r="F72" s="68">
        <f>SUM(F65:F71)</f>
        <v>5605086</v>
      </c>
      <c r="G72" s="68">
        <f>SUM(G65:G71)</f>
        <v>375086</v>
      </c>
      <c r="H72" s="33">
        <f t="shared" si="11"/>
        <v>1030000</v>
      </c>
      <c r="I72" s="64">
        <f>SUM(I65:I71)</f>
        <v>817500</v>
      </c>
      <c r="J72" s="64">
        <f>SUM(J65:J71)</f>
        <v>0</v>
      </c>
      <c r="K72" s="63"/>
      <c r="L72" s="65">
        <f aca="true" t="shared" si="13" ref="L72:R72">SUM(L65:L71)</f>
        <v>0</v>
      </c>
      <c r="M72" s="67">
        <f t="shared" si="13"/>
        <v>212500</v>
      </c>
      <c r="N72" s="81">
        <f t="shared" si="13"/>
        <v>1050000</v>
      </c>
      <c r="O72" s="67">
        <f t="shared" si="13"/>
        <v>1950000</v>
      </c>
      <c r="P72" s="67">
        <f t="shared" si="13"/>
        <v>1200000</v>
      </c>
      <c r="Q72" s="67">
        <f t="shared" si="13"/>
        <v>0</v>
      </c>
      <c r="R72" s="83">
        <f t="shared" si="13"/>
        <v>0</v>
      </c>
    </row>
    <row r="73" spans="1:18" ht="35.25" customHeight="1" thickBot="1">
      <c r="A73" s="86">
        <v>53</v>
      </c>
      <c r="B73" s="77">
        <v>921</v>
      </c>
      <c r="C73" s="77">
        <v>92109</v>
      </c>
      <c r="D73" s="80">
        <v>6050</v>
      </c>
      <c r="E73" s="123" t="s">
        <v>57</v>
      </c>
      <c r="F73" s="19">
        <f t="shared" si="10"/>
        <v>1825000</v>
      </c>
      <c r="G73" s="71">
        <v>25000</v>
      </c>
      <c r="H73" s="29">
        <f t="shared" si="11"/>
        <v>300000</v>
      </c>
      <c r="I73" s="72">
        <v>45000</v>
      </c>
      <c r="J73" s="72"/>
      <c r="K73" s="71"/>
      <c r="L73" s="73"/>
      <c r="M73" s="74">
        <v>255000</v>
      </c>
      <c r="N73" s="73">
        <v>1500000</v>
      </c>
      <c r="O73" s="72"/>
      <c r="P73" s="72"/>
      <c r="Q73" s="72"/>
      <c r="R73" s="75" t="s">
        <v>20</v>
      </c>
    </row>
    <row r="74" spans="1:18" ht="22.5" customHeight="1" thickBot="1">
      <c r="A74" s="147" t="s">
        <v>58</v>
      </c>
      <c r="B74" s="147"/>
      <c r="C74" s="147"/>
      <c r="D74" s="147"/>
      <c r="E74" s="147"/>
      <c r="F74" s="63">
        <f>SUM(F73)</f>
        <v>1825000</v>
      </c>
      <c r="G74" s="63">
        <f>SUM(G73)</f>
        <v>25000</v>
      </c>
      <c r="H74" s="33">
        <f t="shared" si="11"/>
        <v>300000</v>
      </c>
      <c r="I74" s="64">
        <f>SUM(I73:I73)</f>
        <v>45000</v>
      </c>
      <c r="J74" s="64">
        <f>SUM(J73:J73)</f>
        <v>0</v>
      </c>
      <c r="K74" s="63"/>
      <c r="L74" s="65">
        <f aca="true" t="shared" si="14" ref="L74:Q74">SUM(L73:L73)</f>
        <v>0</v>
      </c>
      <c r="M74" s="67">
        <f t="shared" si="14"/>
        <v>255000</v>
      </c>
      <c r="N74" s="65">
        <f t="shared" si="14"/>
        <v>1500000</v>
      </c>
      <c r="O74" s="65">
        <f t="shared" si="14"/>
        <v>0</v>
      </c>
      <c r="P74" s="65">
        <f t="shared" si="14"/>
        <v>0</v>
      </c>
      <c r="Q74" s="65">
        <f t="shared" si="14"/>
        <v>0</v>
      </c>
      <c r="R74" s="87"/>
    </row>
    <row r="75" spans="1:18" ht="37.5" customHeight="1" thickBot="1">
      <c r="A75" s="144">
        <v>54</v>
      </c>
      <c r="B75" s="111">
        <v>926</v>
      </c>
      <c r="C75" s="111">
        <v>92601</v>
      </c>
      <c r="D75" s="112">
        <v>6050</v>
      </c>
      <c r="E75" s="140" t="s">
        <v>86</v>
      </c>
      <c r="F75" s="19">
        <f t="shared" si="10"/>
        <v>1190500</v>
      </c>
      <c r="G75" s="142">
        <v>875000</v>
      </c>
      <c r="H75" s="29">
        <f t="shared" si="11"/>
        <v>315500</v>
      </c>
      <c r="I75" s="141">
        <v>11000</v>
      </c>
      <c r="J75" s="141"/>
      <c r="K75" s="142" t="s">
        <v>77</v>
      </c>
      <c r="L75" s="143">
        <v>304500</v>
      </c>
      <c r="M75" s="67"/>
      <c r="N75" s="65"/>
      <c r="O75" s="65"/>
      <c r="P75" s="65"/>
      <c r="Q75" s="65"/>
      <c r="R75" s="87"/>
    </row>
    <row r="76" spans="1:18" ht="35.25" customHeight="1" thickBot="1">
      <c r="A76" s="110">
        <v>55</v>
      </c>
      <c r="B76" s="111">
        <v>926</v>
      </c>
      <c r="C76" s="111">
        <v>92601</v>
      </c>
      <c r="D76" s="112">
        <v>6050</v>
      </c>
      <c r="E76" s="117" t="s">
        <v>59</v>
      </c>
      <c r="F76" s="124">
        <f t="shared" si="10"/>
        <v>11325000</v>
      </c>
      <c r="G76" s="125">
        <v>75000</v>
      </c>
      <c r="H76" s="126">
        <f t="shared" si="11"/>
        <v>250000</v>
      </c>
      <c r="I76" s="127">
        <v>250000</v>
      </c>
      <c r="J76" s="127"/>
      <c r="K76" s="125"/>
      <c r="L76" s="65"/>
      <c r="M76" s="128"/>
      <c r="N76" s="127">
        <v>1000000</v>
      </c>
      <c r="O76" s="127">
        <v>5000000</v>
      </c>
      <c r="P76" s="127">
        <v>5000000</v>
      </c>
      <c r="Q76" s="127"/>
      <c r="R76" s="113" t="s">
        <v>20</v>
      </c>
    </row>
    <row r="77" spans="1:18" ht="22.5" customHeight="1" thickBot="1">
      <c r="A77" s="148" t="s">
        <v>60</v>
      </c>
      <c r="B77" s="148"/>
      <c r="C77" s="148"/>
      <c r="D77" s="148"/>
      <c r="E77" s="91"/>
      <c r="F77" s="92">
        <f>SUM(F76:F76)</f>
        <v>11325000</v>
      </c>
      <c r="G77" s="92">
        <f>SUM(G75:G76)</f>
        <v>950000</v>
      </c>
      <c r="H77" s="93">
        <f t="shared" si="11"/>
        <v>565500</v>
      </c>
      <c r="I77" s="94">
        <f>SUM(I75:I76)</f>
        <v>261000</v>
      </c>
      <c r="J77" s="94">
        <f>SUM(J75:J76)</f>
        <v>0</v>
      </c>
      <c r="K77" s="63"/>
      <c r="L77" s="90">
        <f>SUM(L75:L76)</f>
        <v>304500</v>
      </c>
      <c r="M77" s="94">
        <f>SUM(M75:M76)</f>
        <v>0</v>
      </c>
      <c r="N77" s="90">
        <f>SUM(N76)</f>
        <v>1000000</v>
      </c>
      <c r="O77" s="90">
        <f>SUM(O76)</f>
        <v>5000000</v>
      </c>
      <c r="P77" s="90">
        <f>SUM(P76)</f>
        <v>5000000</v>
      </c>
      <c r="Q77" s="90">
        <f>SUM(Q76)</f>
        <v>0</v>
      </c>
      <c r="R77" s="95"/>
    </row>
    <row r="78" spans="1:22" ht="32.25" customHeight="1" thickBot="1">
      <c r="A78" s="96"/>
      <c r="B78" s="97"/>
      <c r="C78" s="98"/>
      <c r="D78" s="145" t="s">
        <v>61</v>
      </c>
      <c r="E78" s="145"/>
      <c r="F78" s="63">
        <f>F23+F56+F60+F62+F64+F72+F74+F77+F54+F53</f>
        <v>120265647</v>
      </c>
      <c r="G78" s="63">
        <f>G23+G56+G60+G62+G64+G72+G74+G77+G54</f>
        <v>5335545</v>
      </c>
      <c r="H78" s="76">
        <f t="shared" si="11"/>
        <v>9918028</v>
      </c>
      <c r="I78" s="63">
        <f>I23+I56+I60+I62+I64+I72+I74+I77+I54+I53</f>
        <v>7807293</v>
      </c>
      <c r="J78" s="63">
        <f>J23+J56+J60+J62+J64+J72+J74+J77+J54</f>
        <v>0</v>
      </c>
      <c r="K78" s="89"/>
      <c r="L78" s="68">
        <f aca="true" t="shared" si="15" ref="L78:Q78">L23+L56+L60+L62+L64+L72+L74+L77+L54</f>
        <v>504500</v>
      </c>
      <c r="M78" s="63">
        <f t="shared" si="15"/>
        <v>1606235</v>
      </c>
      <c r="N78" s="63">
        <f t="shared" si="15"/>
        <v>33080928</v>
      </c>
      <c r="O78" s="63">
        <f t="shared" si="15"/>
        <v>34985930</v>
      </c>
      <c r="P78" s="63">
        <f t="shared" si="15"/>
        <v>25524716</v>
      </c>
      <c r="Q78" s="63">
        <f t="shared" si="15"/>
        <v>12561000</v>
      </c>
      <c r="R78" s="67"/>
      <c r="S78" s="99"/>
      <c r="T78" s="100"/>
      <c r="U78" s="99"/>
      <c r="V78" s="99"/>
    </row>
    <row r="79" spans="4:18" ht="12.75">
      <c r="D79" s="101"/>
      <c r="E79" s="102"/>
      <c r="F79" s="103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</row>
    <row r="80" spans="4:18" ht="18" customHeight="1">
      <c r="D80" s="101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4"/>
      <c r="P80" s="104"/>
      <c r="Q80" s="104"/>
      <c r="R80" s="102"/>
    </row>
    <row r="81" spans="4:18" ht="15">
      <c r="D81" s="101"/>
      <c r="E81" s="102"/>
      <c r="F81" s="102"/>
      <c r="G81" s="102"/>
      <c r="H81" s="102"/>
      <c r="I81" s="102"/>
      <c r="J81" s="102"/>
      <c r="K81" s="102"/>
      <c r="L81" s="102"/>
      <c r="M81" s="102"/>
      <c r="N81" s="106"/>
      <c r="O81" s="104"/>
      <c r="P81" s="104"/>
      <c r="Q81" s="104"/>
      <c r="R81" s="102"/>
    </row>
    <row r="82" spans="1:18" ht="15">
      <c r="A82" s="129" t="s">
        <v>95</v>
      </c>
      <c r="B82" s="2"/>
      <c r="C82" s="2"/>
      <c r="D82" s="2"/>
      <c r="E82" s="2"/>
      <c r="F82" s="2"/>
      <c r="G82" s="2"/>
      <c r="H82" s="2"/>
      <c r="I82" s="2"/>
      <c r="J82" s="102"/>
      <c r="K82" s="102"/>
      <c r="L82" s="102"/>
      <c r="M82" s="102"/>
      <c r="N82" s="102"/>
      <c r="O82" s="104"/>
      <c r="P82" s="104"/>
      <c r="Q82" s="104"/>
      <c r="R82" s="102"/>
    </row>
    <row r="83" spans="1:18" ht="15">
      <c r="A83" s="129" t="s">
        <v>75</v>
      </c>
      <c r="B83" s="2"/>
      <c r="C83" s="2"/>
      <c r="D83" s="2"/>
      <c r="E83" s="2"/>
      <c r="F83" s="2"/>
      <c r="G83" s="2"/>
      <c r="H83" s="2"/>
      <c r="I83" s="2"/>
      <c r="J83" s="102"/>
      <c r="K83" s="102"/>
      <c r="L83" s="102"/>
      <c r="M83" s="102"/>
      <c r="N83" s="102"/>
      <c r="O83" s="104"/>
      <c r="P83" s="104"/>
      <c r="Q83" s="104"/>
      <c r="R83" s="102"/>
    </row>
    <row r="84" spans="1:17" ht="15">
      <c r="A84" s="2" t="s">
        <v>76</v>
      </c>
      <c r="B84" s="2"/>
      <c r="C84" s="2"/>
      <c r="D84" s="2"/>
      <c r="E84" s="2"/>
      <c r="F84" s="2"/>
      <c r="G84" s="2"/>
      <c r="H84" s="2"/>
      <c r="I84" s="2"/>
      <c r="O84" s="104" t="s">
        <v>87</v>
      </c>
      <c r="P84" s="104"/>
      <c r="Q84" s="104"/>
    </row>
    <row r="85" spans="1:9" ht="15">
      <c r="A85" s="2"/>
      <c r="B85" s="2"/>
      <c r="C85" s="2"/>
      <c r="D85" s="130"/>
      <c r="E85" s="2"/>
      <c r="F85" s="2"/>
      <c r="G85" s="2"/>
      <c r="H85" s="2"/>
      <c r="I85" s="2"/>
    </row>
    <row r="87" ht="14.25">
      <c r="O87" s="2" t="s">
        <v>88</v>
      </c>
    </row>
  </sheetData>
  <mergeCells count="28"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  <mergeCell ref="H11:H12"/>
    <mergeCell ref="I11:M11"/>
    <mergeCell ref="N11:N12"/>
    <mergeCell ref="O11:O12"/>
    <mergeCell ref="P11:P12"/>
    <mergeCell ref="Q11:Q12"/>
    <mergeCell ref="K12:L12"/>
    <mergeCell ref="K13:L13"/>
    <mergeCell ref="A62:E62"/>
    <mergeCell ref="A56:E56"/>
    <mergeCell ref="A23:E23"/>
    <mergeCell ref="A54:E54"/>
    <mergeCell ref="A60:E60"/>
    <mergeCell ref="D78:E78"/>
    <mergeCell ref="A64:E64"/>
    <mergeCell ref="A72:E72"/>
    <mergeCell ref="A74:E74"/>
    <mergeCell ref="A77:D77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2008-06-06T07:05:10Z</cp:lastPrinted>
  <dcterms:created xsi:type="dcterms:W3CDTF">2007-11-06T08:50:58Z</dcterms:created>
  <dcterms:modified xsi:type="dcterms:W3CDTF">2008-06-06T07:05:13Z</dcterms:modified>
  <cp:category/>
  <cp:version/>
  <cp:contentType/>
  <cp:contentStatus/>
</cp:coreProperties>
</file>