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<sst xmlns="http://schemas.openxmlformats.org/spreadsheetml/2006/main" count="234" uniqueCount="139">
  <si>
    <t xml:space="preserve">Ogółem </t>
  </si>
  <si>
    <t xml:space="preserve"> </t>
  </si>
  <si>
    <t>Ogółem rozdz. 60016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</si>
  <si>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</si>
  <si>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</si>
  <si>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</si>
  <si>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</si>
  <si>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</si>
  <si>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</si>
  <si>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</si>
  <si>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rozdz.92109</t>
  </si>
  <si>
    <t>Ogółem rozdz. 80104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</si>
  <si>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</si>
  <si>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</si>
  <si>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</si>
  <si>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</si>
  <si>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</si>
  <si>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</si>
  <si>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</si>
  <si>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</si>
  <si>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</si>
  <si>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</si>
  <si>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</si>
  <si>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</si>
  <si>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</si>
  <si>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</si>
  <si>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</si>
  <si>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</si>
  <si>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</si>
  <si>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</si>
  <si>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</si>
  <si>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</si>
  <si>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</si>
  <si>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</si>
  <si>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</si>
  <si>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</si>
  <si>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</si>
  <si>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</si>
  <si>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</si>
  <si>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</si>
  <si>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</si>
  <si>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</si>
  <si>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</si>
  <si>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</si>
  <si>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</si>
  <si>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</si>
  <si>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</si>
  <si>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</si>
  <si>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</si>
  <si>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</si>
  <si>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</si>
  <si>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</si>
  <si>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</si>
  <si>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</si>
  <si>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</si>
  <si>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</si>
  <si>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</si>
  <si>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</si>
  <si>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</si>
  <si>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</si>
  <si>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</si>
  <si>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</si>
  <si>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</si>
  <si>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</si>
  <si>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</si>
  <si>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</si>
  <si>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</si>
  <si>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</si>
  <si>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</si>
  <si>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</si>
  <si>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</si>
  <si>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</si>
  <si>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</si>
  <si>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</si>
  <si>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Zakup inwestycyjne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</si>
  <si>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</si>
  <si>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</si>
  <si>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</si>
  <si>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</si>
  <si>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</si>
  <si>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</si>
  <si>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</si>
  <si>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</si>
  <si>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</si>
  <si>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</si>
  <si>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</si>
  <si>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</si>
  <si>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</si>
  <si>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</si>
  <si>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</si>
  <si>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</si>
  <si>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</si>
  <si>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</si>
  <si>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</si>
  <si>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</si>
  <si>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</si>
  <si>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</si>
  <si>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</si>
  <si>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</si>
  <si>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</si>
  <si>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</si>
  <si>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</si>
  <si>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</si>
  <si>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</si>
  <si>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</si>
  <si>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</si>
  <si>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</si>
  <si>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</si>
  <si>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</si>
  <si>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</si>
  <si>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</si>
  <si>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</si>
  <si>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</si>
  <si>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</si>
  <si>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Budowa i wyposażenie kompleksów sportowo - rekreacyjnych na terenach wiejskich ( Lucynów, Łosinno, Stary Leszczydół, Leszczydół Nowiny)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</si>
  <si>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</si>
  <si>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</si>
  <si>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</si>
  <si>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Załącznik Nr 3a</t>
  </si>
  <si>
    <t>Wpłata na Fundusz Wsparcia Policji przenaczony dla Powiatowej Komendy Policji w Wyszkowie</t>
  </si>
  <si>
    <t>Ogółem rozdz. 85195</t>
  </si>
  <si>
    <t>Ogółem rozdz.85154</t>
  </si>
  <si>
    <t>Ogółem rozdz. 75023</t>
  </si>
  <si>
    <t>Budowa ulicy Żytniej ( dokumntacja )</t>
  </si>
  <si>
    <t>Termomodernizacja budynku Żłobo - Przedszkola</t>
  </si>
  <si>
    <t>Remont kuchni w Szkole Podstwowej Nr 3</t>
  </si>
  <si>
    <t>Remont podłogi w sali gimnastycznej Szkoły Podstwowej nr 3</t>
  </si>
  <si>
    <t>Remont płyty nad garażem przed budynkiem Biblioteki</t>
  </si>
  <si>
    <t>z dnia 28 sierpnia 2007 r.</t>
  </si>
  <si>
    <t>Budowa ul.Granicznej</t>
  </si>
  <si>
    <t>Modernizacja ulicy Leśnej et.II</t>
  </si>
  <si>
    <t>Ogółem rozdz. 70005</t>
  </si>
  <si>
    <t>Ogółem rozdz. 70001</t>
  </si>
  <si>
    <t>Budowa Sali gimnastycznej przy Szkole Podstawowej w Leszczydole Starym</t>
  </si>
  <si>
    <t>Ogółem rozdz. 75404</t>
  </si>
  <si>
    <t>Ogółem rozdz.80101</t>
  </si>
  <si>
    <t>Budowa Centrum Pomocy Społecznej</t>
  </si>
  <si>
    <t>Budowa kanalizacji sanitarnej w Lucynowie, Lucynowie Dużym, Tumanku, Fideście</t>
  </si>
  <si>
    <t>do Uchwały Nr XIII/76/2007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</si>
</sst>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1" xfId="0" applyNumberFormat="1" applyFont="1" applyBorder="1" applyAlignment="1">
      <alignment horizontal="right" wrapText="1"/>
    </xf>
    <xf numFmtId="0" fontId="4" fillId="0" borderId="42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1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6" xfId="0" applyNumberFormat="1" applyFont="1" applyBorder="1" applyAlignment="1">
      <alignment horizontal="righ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5" fillId="0" borderId="35" xfId="0" applyNumberFormat="1" applyFont="1" applyBorder="1" applyAlignment="1">
      <alignment horizontal="right" wrapText="1"/>
    </xf>
    <xf numFmtId="3" fontId="5" fillId="0" borderId="56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57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5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6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75" zoomScaleNormal="75" workbookViewId="0" topLeftCell="A1">
      <selection activeCell="A6" sqref="A6:L6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51"/>
      <c r="J1" s="151"/>
      <c r="K1" s="151"/>
      <c r="L1" s="151" t="s">
        <v>118</v>
      </c>
      <c r="M1" s="151"/>
      <c r="N1" s="151"/>
    </row>
    <row r="2" spans="2:14" ht="14.25">
      <c r="B2" s="1" t="s">
        <v>1</v>
      </c>
      <c r="I2" s="151"/>
      <c r="J2" s="151"/>
      <c r="K2" s="151"/>
      <c r="L2" s="151" t="s">
        <v>138</v>
      </c>
      <c r="M2" s="151"/>
      <c r="N2" s="151"/>
    </row>
    <row r="3" spans="9:14" ht="14.25">
      <c r="I3" s="151"/>
      <c r="J3" s="151"/>
      <c r="K3" s="151"/>
      <c r="L3" s="151" t="s">
        <v>97</v>
      </c>
      <c r="M3" s="151"/>
      <c r="N3" s="151"/>
    </row>
    <row r="4" spans="9:14" ht="14.25">
      <c r="I4" s="151"/>
      <c r="J4" s="151"/>
      <c r="K4" s="151"/>
      <c r="L4" s="151" t="s">
        <v>128</v>
      </c>
      <c r="M4" s="151"/>
      <c r="N4" s="151"/>
    </row>
    <row r="5" spans="9:11" ht="14.25">
      <c r="I5" s="151"/>
      <c r="J5" s="151"/>
      <c r="K5" s="151"/>
    </row>
    <row r="6" spans="1:12" ht="15.75">
      <c r="A6" s="245" t="s">
        <v>98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56" t="s">
        <v>20</v>
      </c>
      <c r="B10" s="268" t="s">
        <v>21</v>
      </c>
      <c r="C10" s="268" t="s">
        <v>22</v>
      </c>
      <c r="D10" s="251" t="s">
        <v>23</v>
      </c>
      <c r="E10" s="251" t="s">
        <v>106</v>
      </c>
      <c r="F10" s="251" t="s">
        <v>24</v>
      </c>
      <c r="G10" s="267" t="s">
        <v>13</v>
      </c>
      <c r="H10" s="238"/>
      <c r="I10" s="238"/>
      <c r="J10" s="238"/>
      <c r="K10" s="238"/>
      <c r="L10" s="238"/>
      <c r="M10" s="259" t="s">
        <v>75</v>
      </c>
    </row>
    <row r="11" spans="1:13" ht="25.5" customHeight="1">
      <c r="A11" s="257"/>
      <c r="B11" s="269"/>
      <c r="C11" s="269"/>
      <c r="D11" s="252"/>
      <c r="E11" s="252"/>
      <c r="F11" s="252"/>
      <c r="G11" s="262" t="s">
        <v>14</v>
      </c>
      <c r="H11" s="264" t="s">
        <v>19</v>
      </c>
      <c r="I11" s="265"/>
      <c r="J11" s="265"/>
      <c r="K11" s="265"/>
      <c r="L11" s="266"/>
      <c r="M11" s="260"/>
    </row>
    <row r="12" spans="1:13" ht="83.25" customHeight="1">
      <c r="A12" s="258"/>
      <c r="B12" s="270"/>
      <c r="C12" s="270"/>
      <c r="D12" s="253"/>
      <c r="E12" s="253"/>
      <c r="F12" s="253"/>
      <c r="G12" s="263"/>
      <c r="H12" s="87" t="s">
        <v>15</v>
      </c>
      <c r="I12" s="87" t="s">
        <v>16</v>
      </c>
      <c r="J12" s="239" t="s">
        <v>17</v>
      </c>
      <c r="K12" s="240"/>
      <c r="L12" s="88" t="s">
        <v>18</v>
      </c>
      <c r="M12" s="261"/>
    </row>
    <row r="13" spans="1:13" ht="25.5" customHeight="1">
      <c r="A13" s="128">
        <v>1</v>
      </c>
      <c r="B13" s="129">
        <v>2</v>
      </c>
      <c r="C13" s="129">
        <v>3</v>
      </c>
      <c r="D13" s="130">
        <v>4</v>
      </c>
      <c r="E13" s="131">
        <v>5</v>
      </c>
      <c r="F13" s="132">
        <v>6</v>
      </c>
      <c r="G13" s="133">
        <v>7</v>
      </c>
      <c r="H13" s="134">
        <v>8</v>
      </c>
      <c r="I13" s="134">
        <v>9</v>
      </c>
      <c r="J13" s="254">
        <v>10</v>
      </c>
      <c r="K13" s="255"/>
      <c r="L13" s="135">
        <v>11</v>
      </c>
      <c r="M13" s="136">
        <v>12</v>
      </c>
    </row>
    <row r="14" spans="1:13" ht="28.5">
      <c r="A14" s="98">
        <v>1</v>
      </c>
      <c r="B14" s="92" t="s">
        <v>25</v>
      </c>
      <c r="C14" s="92" t="s">
        <v>26</v>
      </c>
      <c r="D14" s="93" t="s">
        <v>27</v>
      </c>
      <c r="E14" s="10" t="s">
        <v>101</v>
      </c>
      <c r="F14" s="57">
        <v>12000</v>
      </c>
      <c r="G14" s="21"/>
      <c r="H14" s="22"/>
      <c r="I14" s="22"/>
      <c r="J14" s="71"/>
      <c r="K14" s="79"/>
      <c r="L14" s="64"/>
      <c r="M14" s="109" t="s">
        <v>7</v>
      </c>
    </row>
    <row r="15" spans="1:13" ht="28.5">
      <c r="A15" s="99">
        <v>2</v>
      </c>
      <c r="B15" s="89"/>
      <c r="C15" s="89"/>
      <c r="D15" s="11"/>
      <c r="E15" s="10" t="s">
        <v>28</v>
      </c>
      <c r="F15" s="57">
        <v>350000</v>
      </c>
      <c r="G15" s="21"/>
      <c r="H15" s="22"/>
      <c r="I15" s="22"/>
      <c r="J15" s="71"/>
      <c r="K15" s="79"/>
      <c r="L15" s="64"/>
      <c r="M15" s="109" t="s">
        <v>7</v>
      </c>
    </row>
    <row r="16" spans="1:13" ht="23.25" customHeight="1" thickBot="1">
      <c r="A16" s="100">
        <v>3</v>
      </c>
      <c r="B16" s="90"/>
      <c r="C16" s="90"/>
      <c r="D16" s="12"/>
      <c r="E16" s="19" t="s">
        <v>29</v>
      </c>
      <c r="F16" s="117">
        <v>1830000</v>
      </c>
      <c r="G16" s="91">
        <f aca="true" t="shared" si="0" ref="G16:G45">H16+I16+K16+L16</f>
        <v>100000</v>
      </c>
      <c r="H16" s="24">
        <v>100000</v>
      </c>
      <c r="I16" s="24"/>
      <c r="J16" s="72"/>
      <c r="K16" s="80"/>
      <c r="L16" s="65"/>
      <c r="M16" s="110" t="s">
        <v>7</v>
      </c>
    </row>
    <row r="17" spans="1:13" ht="27" customHeight="1" thickBot="1">
      <c r="A17" s="242" t="s">
        <v>6</v>
      </c>
      <c r="B17" s="246"/>
      <c r="C17" s="246"/>
      <c r="D17" s="246"/>
      <c r="E17" s="247"/>
      <c r="F17" s="25">
        <f>F14+F15+F16</f>
        <v>2192000</v>
      </c>
      <c r="G17" s="26">
        <f t="shared" si="0"/>
        <v>100000</v>
      </c>
      <c r="H17" s="27">
        <f>H14+H16+H15</f>
        <v>100000</v>
      </c>
      <c r="I17" s="27">
        <f>I14+I16+I15</f>
        <v>0</v>
      </c>
      <c r="J17" s="73"/>
      <c r="K17" s="62">
        <f>K14+K16+K15</f>
        <v>0</v>
      </c>
      <c r="L17" s="66">
        <f>L14+L16+L15</f>
        <v>0</v>
      </c>
      <c r="M17" s="111"/>
    </row>
    <row r="18" spans="1:13" ht="28.5" customHeight="1">
      <c r="A18" s="101">
        <v>4</v>
      </c>
      <c r="B18" s="9">
        <v>600</v>
      </c>
      <c r="C18" s="9">
        <v>60016</v>
      </c>
      <c r="D18" s="95">
        <v>6050</v>
      </c>
      <c r="E18" s="10" t="s">
        <v>102</v>
      </c>
      <c r="F18" s="20">
        <v>1270477</v>
      </c>
      <c r="G18" s="21"/>
      <c r="H18" s="29"/>
      <c r="I18" s="29"/>
      <c r="J18" s="74"/>
      <c r="K18" s="81"/>
      <c r="L18" s="67"/>
      <c r="M18" s="112" t="s">
        <v>7</v>
      </c>
    </row>
    <row r="19" spans="1:13" ht="28.5">
      <c r="A19" s="102">
        <v>5</v>
      </c>
      <c r="B19" s="13"/>
      <c r="C19" s="13"/>
      <c r="D19" s="9"/>
      <c r="E19" s="8" t="s">
        <v>94</v>
      </c>
      <c r="F19" s="57">
        <v>2559954</v>
      </c>
      <c r="G19" s="21">
        <f t="shared" si="0"/>
        <v>35000</v>
      </c>
      <c r="H19" s="34">
        <v>35000</v>
      </c>
      <c r="I19" s="34"/>
      <c r="J19" s="33"/>
      <c r="K19" s="36"/>
      <c r="L19" s="35"/>
      <c r="M19" s="109" t="s">
        <v>7</v>
      </c>
    </row>
    <row r="20" spans="1:13" ht="28.5">
      <c r="A20" s="102">
        <v>6</v>
      </c>
      <c r="B20" s="13"/>
      <c r="C20" s="13"/>
      <c r="D20" s="11"/>
      <c r="E20" s="8" t="s">
        <v>30</v>
      </c>
      <c r="F20" s="57">
        <v>1000000</v>
      </c>
      <c r="G20" s="21"/>
      <c r="H20" s="37"/>
      <c r="I20" s="37"/>
      <c r="J20" s="75"/>
      <c r="K20" s="82"/>
      <c r="L20" s="68"/>
      <c r="M20" s="109" t="s">
        <v>7</v>
      </c>
    </row>
    <row r="21" spans="1:13" ht="14.25">
      <c r="A21" s="102">
        <v>7</v>
      </c>
      <c r="B21" s="13"/>
      <c r="C21" s="13"/>
      <c r="D21" s="11"/>
      <c r="E21" s="8" t="s">
        <v>31</v>
      </c>
      <c r="F21" s="57">
        <v>4143911</v>
      </c>
      <c r="G21" s="21">
        <f t="shared" si="0"/>
        <v>100000</v>
      </c>
      <c r="H21" s="37">
        <v>100000</v>
      </c>
      <c r="I21" s="37"/>
      <c r="J21" s="75"/>
      <c r="K21" s="82"/>
      <c r="L21" s="68"/>
      <c r="M21" s="109" t="s">
        <v>7</v>
      </c>
    </row>
    <row r="22" spans="1:13" ht="42.75">
      <c r="A22" s="102">
        <v>8</v>
      </c>
      <c r="B22" s="13"/>
      <c r="C22" s="13"/>
      <c r="D22" s="11"/>
      <c r="E22" s="8" t="s">
        <v>32</v>
      </c>
      <c r="F22" s="57">
        <v>1529578</v>
      </c>
      <c r="G22" s="21">
        <f t="shared" si="0"/>
        <v>25000</v>
      </c>
      <c r="H22" s="37">
        <v>25000</v>
      </c>
      <c r="I22" s="37"/>
      <c r="J22" s="75"/>
      <c r="K22" s="82"/>
      <c r="L22" s="68"/>
      <c r="M22" s="109" t="s">
        <v>7</v>
      </c>
    </row>
    <row r="23" spans="1:13" ht="28.5">
      <c r="A23" s="102">
        <v>9</v>
      </c>
      <c r="B23" s="13"/>
      <c r="C23" s="13"/>
      <c r="D23" s="13"/>
      <c r="E23" s="8" t="s">
        <v>33</v>
      </c>
      <c r="F23" s="57">
        <v>4033205</v>
      </c>
      <c r="G23" s="21">
        <f t="shared" si="0"/>
        <v>3464616</v>
      </c>
      <c r="H23" s="38">
        <v>1196244</v>
      </c>
      <c r="I23" s="38"/>
      <c r="J23" s="76"/>
      <c r="K23" s="83"/>
      <c r="L23" s="69">
        <v>2268372</v>
      </c>
      <c r="M23" s="109" t="s">
        <v>7</v>
      </c>
    </row>
    <row r="24" spans="1:13" ht="28.5">
      <c r="A24" s="102">
        <v>10</v>
      </c>
      <c r="B24" s="13"/>
      <c r="C24" s="13"/>
      <c r="D24" s="13"/>
      <c r="E24" s="8" t="s">
        <v>34</v>
      </c>
      <c r="F24" s="57">
        <v>11257963</v>
      </c>
      <c r="G24" s="21">
        <f t="shared" si="0"/>
        <v>25000</v>
      </c>
      <c r="H24" s="38">
        <v>25000</v>
      </c>
      <c r="I24" s="38"/>
      <c r="J24" s="76"/>
      <c r="K24" s="83"/>
      <c r="L24" s="69"/>
      <c r="M24" s="109" t="s">
        <v>7</v>
      </c>
    </row>
    <row r="25" spans="1:13" ht="28.5">
      <c r="A25" s="102">
        <v>11</v>
      </c>
      <c r="B25" s="13"/>
      <c r="C25" s="13"/>
      <c r="D25" s="13"/>
      <c r="E25" s="8" t="s">
        <v>35</v>
      </c>
      <c r="F25" s="57">
        <v>5400000</v>
      </c>
      <c r="G25" s="21">
        <f t="shared" si="0"/>
        <v>200000</v>
      </c>
      <c r="H25" s="38">
        <v>200000</v>
      </c>
      <c r="I25" s="38"/>
      <c r="J25" s="76"/>
      <c r="K25" s="83"/>
      <c r="L25" s="69"/>
      <c r="M25" s="109" t="s">
        <v>7</v>
      </c>
    </row>
    <row r="26" spans="1:13" ht="28.5">
      <c r="A26" s="102">
        <v>12</v>
      </c>
      <c r="B26" s="13"/>
      <c r="C26" s="13"/>
      <c r="D26" s="11"/>
      <c r="E26" s="8" t="s">
        <v>37</v>
      </c>
      <c r="F26" s="57">
        <v>1680000</v>
      </c>
      <c r="G26" s="21">
        <f t="shared" si="0"/>
        <v>20000</v>
      </c>
      <c r="H26" s="37">
        <v>20000</v>
      </c>
      <c r="I26" s="37"/>
      <c r="J26" s="75"/>
      <c r="K26" s="82"/>
      <c r="L26" s="68"/>
      <c r="M26" s="109" t="s">
        <v>7</v>
      </c>
    </row>
    <row r="27" spans="1:13" ht="28.5">
      <c r="A27" s="102">
        <v>13</v>
      </c>
      <c r="B27" s="13"/>
      <c r="C27" s="13"/>
      <c r="D27" s="11"/>
      <c r="E27" s="8" t="s">
        <v>36</v>
      </c>
      <c r="F27" s="57">
        <v>2504000</v>
      </c>
      <c r="G27" s="21"/>
      <c r="H27" s="37"/>
      <c r="I27" s="37"/>
      <c r="J27" s="75"/>
      <c r="K27" s="82"/>
      <c r="L27" s="68"/>
      <c r="M27" s="109" t="s">
        <v>7</v>
      </c>
    </row>
    <row r="28" spans="1:13" ht="28.5">
      <c r="A28" s="102">
        <v>14</v>
      </c>
      <c r="B28" s="13"/>
      <c r="C28" s="13"/>
      <c r="D28" s="11"/>
      <c r="E28" s="8" t="s">
        <v>38</v>
      </c>
      <c r="F28" s="57">
        <v>30000</v>
      </c>
      <c r="G28" s="21"/>
      <c r="H28" s="37"/>
      <c r="I28" s="37"/>
      <c r="J28" s="75"/>
      <c r="K28" s="82"/>
      <c r="L28" s="68"/>
      <c r="M28" s="109" t="s">
        <v>7</v>
      </c>
    </row>
    <row r="29" spans="1:13" ht="19.5" customHeight="1">
      <c r="A29" s="102">
        <v>15</v>
      </c>
      <c r="B29" s="13"/>
      <c r="C29" s="13"/>
      <c r="D29" s="11"/>
      <c r="E29" s="8" t="s">
        <v>113</v>
      </c>
      <c r="F29" s="57">
        <v>1040000</v>
      </c>
      <c r="G29" s="21">
        <f t="shared" si="0"/>
        <v>40000</v>
      </c>
      <c r="H29" s="37">
        <v>40000</v>
      </c>
      <c r="I29" s="37"/>
      <c r="J29" s="75"/>
      <c r="K29" s="82"/>
      <c r="L29" s="68"/>
      <c r="M29" s="109" t="s">
        <v>7</v>
      </c>
    </row>
    <row r="30" spans="1:13" ht="42.75">
      <c r="A30" s="102">
        <v>16</v>
      </c>
      <c r="B30" s="13"/>
      <c r="C30" s="13"/>
      <c r="D30" s="11"/>
      <c r="E30" s="94" t="s">
        <v>39</v>
      </c>
      <c r="F30" s="57">
        <v>1675616</v>
      </c>
      <c r="G30" s="21">
        <f t="shared" si="0"/>
        <v>25000</v>
      </c>
      <c r="H30" s="37">
        <v>25000</v>
      </c>
      <c r="I30" s="37"/>
      <c r="J30" s="75"/>
      <c r="K30" s="82"/>
      <c r="L30" s="68"/>
      <c r="M30" s="109" t="s">
        <v>7</v>
      </c>
    </row>
    <row r="31" spans="1:13" ht="14.25">
      <c r="A31" s="102">
        <v>17</v>
      </c>
      <c r="B31" s="13"/>
      <c r="C31" s="13"/>
      <c r="D31" s="11"/>
      <c r="E31" s="94" t="s">
        <v>40</v>
      </c>
      <c r="F31" s="57">
        <v>800433</v>
      </c>
      <c r="G31" s="21"/>
      <c r="H31" s="34"/>
      <c r="I31" s="34"/>
      <c r="J31" s="33"/>
      <c r="K31" s="36"/>
      <c r="L31" s="35"/>
      <c r="M31" s="109" t="s">
        <v>7</v>
      </c>
    </row>
    <row r="32" spans="1:13" ht="14.25">
      <c r="A32" s="102">
        <v>18</v>
      </c>
      <c r="B32" s="13"/>
      <c r="C32" s="13"/>
      <c r="D32" s="11"/>
      <c r="E32" s="8" t="s">
        <v>41</v>
      </c>
      <c r="F32" s="57">
        <v>1446445</v>
      </c>
      <c r="G32" s="21">
        <f t="shared" si="0"/>
        <v>25000</v>
      </c>
      <c r="H32" s="37">
        <v>25000</v>
      </c>
      <c r="I32" s="37"/>
      <c r="J32" s="75"/>
      <c r="K32" s="82"/>
      <c r="L32" s="68"/>
      <c r="M32" s="109" t="s">
        <v>7</v>
      </c>
    </row>
    <row r="33" spans="1:13" ht="14.25">
      <c r="A33" s="102">
        <v>19</v>
      </c>
      <c r="B33" s="13"/>
      <c r="C33" s="13"/>
      <c r="D33" s="11"/>
      <c r="E33" s="8" t="s">
        <v>42</v>
      </c>
      <c r="F33" s="57">
        <v>1000000</v>
      </c>
      <c r="G33" s="21"/>
      <c r="H33" s="37"/>
      <c r="I33" s="37"/>
      <c r="J33" s="75"/>
      <c r="K33" s="82"/>
      <c r="L33" s="68"/>
      <c r="M33" s="109" t="s">
        <v>7</v>
      </c>
    </row>
    <row r="34" spans="1:13" ht="14.25">
      <c r="A34" s="102">
        <v>20</v>
      </c>
      <c r="B34" s="13"/>
      <c r="C34" s="13"/>
      <c r="D34" s="11"/>
      <c r="E34" s="8" t="s">
        <v>43</v>
      </c>
      <c r="F34" s="57">
        <v>70000</v>
      </c>
      <c r="G34" s="21"/>
      <c r="H34" s="37"/>
      <c r="I34" s="37"/>
      <c r="J34" s="75"/>
      <c r="K34" s="82"/>
      <c r="L34" s="68"/>
      <c r="M34" s="109" t="s">
        <v>7</v>
      </c>
    </row>
    <row r="35" spans="1:13" ht="28.5">
      <c r="A35" s="102">
        <v>21</v>
      </c>
      <c r="B35" s="13"/>
      <c r="C35" s="13"/>
      <c r="D35" s="11"/>
      <c r="E35" s="8" t="s">
        <v>78</v>
      </c>
      <c r="F35" s="57">
        <v>1530000</v>
      </c>
      <c r="G35" s="21">
        <f t="shared" si="0"/>
        <v>30000</v>
      </c>
      <c r="H35" s="37">
        <v>30000</v>
      </c>
      <c r="I35" s="37"/>
      <c r="J35" s="75"/>
      <c r="K35" s="82"/>
      <c r="L35" s="68"/>
      <c r="M35" s="109" t="s">
        <v>7</v>
      </c>
    </row>
    <row r="36" spans="1:13" ht="42.75">
      <c r="A36" s="102">
        <v>22</v>
      </c>
      <c r="B36" s="13"/>
      <c r="C36" s="13"/>
      <c r="D36" s="11"/>
      <c r="E36" s="8" t="s">
        <v>44</v>
      </c>
      <c r="F36" s="201">
        <v>2500000</v>
      </c>
      <c r="G36" s="122"/>
      <c r="H36" s="40"/>
      <c r="I36" s="40"/>
      <c r="J36" s="77"/>
      <c r="K36" s="84"/>
      <c r="L36" s="70"/>
      <c r="M36" s="109" t="s">
        <v>7</v>
      </c>
    </row>
    <row r="37" spans="1:13" ht="14.25">
      <c r="A37" s="102">
        <v>23</v>
      </c>
      <c r="B37" s="13"/>
      <c r="C37" s="13"/>
      <c r="D37" s="11"/>
      <c r="E37" s="8" t="s">
        <v>45</v>
      </c>
      <c r="F37" s="201">
        <v>700000</v>
      </c>
      <c r="G37" s="21">
        <f t="shared" si="0"/>
        <v>700000</v>
      </c>
      <c r="H37" s="40">
        <v>700000</v>
      </c>
      <c r="I37" s="40"/>
      <c r="J37" s="77"/>
      <c r="K37" s="84"/>
      <c r="L37" s="70"/>
      <c r="M37" s="109" t="s">
        <v>7</v>
      </c>
    </row>
    <row r="38" spans="1:13" ht="14.25">
      <c r="A38" s="102">
        <v>24</v>
      </c>
      <c r="B38" s="13"/>
      <c r="C38" s="13"/>
      <c r="D38" s="11"/>
      <c r="E38" s="8" t="s">
        <v>89</v>
      </c>
      <c r="F38" s="201">
        <v>439931</v>
      </c>
      <c r="G38" s="21">
        <f t="shared" si="0"/>
        <v>200000</v>
      </c>
      <c r="H38" s="40">
        <v>200000</v>
      </c>
      <c r="I38" s="40"/>
      <c r="J38" s="77"/>
      <c r="K38" s="84"/>
      <c r="L38" s="70"/>
      <c r="M38" s="109" t="s">
        <v>7</v>
      </c>
    </row>
    <row r="39" spans="1:13" ht="20.25" customHeight="1">
      <c r="A39" s="102">
        <v>25</v>
      </c>
      <c r="B39" s="13"/>
      <c r="C39" s="13"/>
      <c r="D39" s="11"/>
      <c r="E39" s="8" t="s">
        <v>46</v>
      </c>
      <c r="F39" s="201">
        <v>25000</v>
      </c>
      <c r="G39" s="21"/>
      <c r="H39" s="40"/>
      <c r="I39" s="40"/>
      <c r="J39" s="77"/>
      <c r="K39" s="84"/>
      <c r="L39" s="70"/>
      <c r="M39" s="109" t="s">
        <v>7</v>
      </c>
    </row>
    <row r="40" spans="1:13" ht="30.75" customHeight="1">
      <c r="A40" s="102">
        <v>26</v>
      </c>
      <c r="B40" s="13"/>
      <c r="C40" s="13"/>
      <c r="D40" s="11"/>
      <c r="E40" s="8" t="s">
        <v>47</v>
      </c>
      <c r="F40" s="201">
        <v>1898591</v>
      </c>
      <c r="G40" s="21">
        <f t="shared" si="0"/>
        <v>600000</v>
      </c>
      <c r="H40" s="40">
        <v>600000</v>
      </c>
      <c r="I40" s="40"/>
      <c r="J40" s="77"/>
      <c r="K40" s="84"/>
      <c r="L40" s="70"/>
      <c r="M40" s="109" t="s">
        <v>7</v>
      </c>
    </row>
    <row r="41" spans="1:13" ht="14.25">
      <c r="A41" s="102">
        <v>27</v>
      </c>
      <c r="B41" s="13"/>
      <c r="C41" s="13"/>
      <c r="D41" s="11"/>
      <c r="E41" s="8" t="s">
        <v>48</v>
      </c>
      <c r="F41" s="201">
        <v>1660040</v>
      </c>
      <c r="G41" s="21">
        <f t="shared" si="0"/>
        <v>50000</v>
      </c>
      <c r="H41" s="40">
        <v>50000</v>
      </c>
      <c r="I41" s="40"/>
      <c r="J41" s="77"/>
      <c r="K41" s="84"/>
      <c r="L41" s="70"/>
      <c r="M41" s="109" t="s">
        <v>7</v>
      </c>
    </row>
    <row r="42" spans="1:13" ht="14.25">
      <c r="A42" s="102">
        <v>28</v>
      </c>
      <c r="B42" s="13"/>
      <c r="C42" s="13"/>
      <c r="D42" s="11"/>
      <c r="E42" s="8" t="s">
        <v>123</v>
      </c>
      <c r="F42" s="201">
        <v>5060000</v>
      </c>
      <c r="G42" s="21">
        <f t="shared" si="0"/>
        <v>60000</v>
      </c>
      <c r="H42" s="40">
        <v>60000</v>
      </c>
      <c r="I42" s="40"/>
      <c r="J42" s="77"/>
      <c r="K42" s="84"/>
      <c r="L42" s="70"/>
      <c r="M42" s="109" t="s">
        <v>7</v>
      </c>
    </row>
    <row r="43" spans="1:13" ht="28.5">
      <c r="A43" s="102">
        <v>29</v>
      </c>
      <c r="B43" s="13"/>
      <c r="C43" s="13"/>
      <c r="D43" s="11"/>
      <c r="E43" s="8" t="s">
        <v>49</v>
      </c>
      <c r="F43" s="201">
        <v>1026500</v>
      </c>
      <c r="G43" s="21">
        <f t="shared" si="0"/>
        <v>25000</v>
      </c>
      <c r="H43" s="40">
        <v>25000</v>
      </c>
      <c r="I43" s="40"/>
      <c r="J43" s="77"/>
      <c r="K43" s="84"/>
      <c r="L43" s="70"/>
      <c r="M43" s="109" t="s">
        <v>7</v>
      </c>
    </row>
    <row r="44" spans="1:13" ht="14.25">
      <c r="A44" s="102">
        <v>30</v>
      </c>
      <c r="B44" s="13"/>
      <c r="C44" s="13"/>
      <c r="D44" s="11"/>
      <c r="E44" s="8" t="s">
        <v>129</v>
      </c>
      <c r="F44" s="201">
        <v>1040000</v>
      </c>
      <c r="G44" s="21">
        <f t="shared" si="0"/>
        <v>40000</v>
      </c>
      <c r="H44" s="40">
        <v>40000</v>
      </c>
      <c r="I44" s="40"/>
      <c r="J44" s="77"/>
      <c r="K44" s="84"/>
      <c r="L44" s="70"/>
      <c r="M44" s="109" t="s">
        <v>7</v>
      </c>
    </row>
    <row r="45" spans="1:13" ht="14.25">
      <c r="A45" s="102">
        <v>31</v>
      </c>
      <c r="B45" s="13"/>
      <c r="C45" s="13"/>
      <c r="D45" s="11"/>
      <c r="E45" s="8" t="s">
        <v>50</v>
      </c>
      <c r="F45" s="201">
        <v>350000</v>
      </c>
      <c r="G45" s="21">
        <f t="shared" si="0"/>
        <v>350000</v>
      </c>
      <c r="H45" s="40">
        <v>350000</v>
      </c>
      <c r="I45" s="40"/>
      <c r="J45" s="77"/>
      <c r="K45" s="84"/>
      <c r="L45" s="70"/>
      <c r="M45" s="109" t="s">
        <v>7</v>
      </c>
    </row>
    <row r="46" spans="1:13" ht="14.25">
      <c r="A46" s="102">
        <v>32</v>
      </c>
      <c r="B46" s="13"/>
      <c r="C46" s="13"/>
      <c r="D46" s="11"/>
      <c r="E46" s="8" t="s">
        <v>51</v>
      </c>
      <c r="F46" s="201">
        <v>150000</v>
      </c>
      <c r="G46" s="21">
        <f aca="true" t="shared" si="1" ref="G46:G100">H46+I46+K46+L46</f>
        <v>150000</v>
      </c>
      <c r="H46" s="40">
        <v>150000</v>
      </c>
      <c r="I46" s="40"/>
      <c r="J46" s="77"/>
      <c r="K46" s="84"/>
      <c r="L46" s="70"/>
      <c r="M46" s="109" t="s">
        <v>7</v>
      </c>
    </row>
    <row r="47" spans="1:13" ht="23.25" customHeight="1">
      <c r="A47" s="103">
        <v>33</v>
      </c>
      <c r="B47" s="6"/>
      <c r="C47" s="6"/>
      <c r="D47" s="96"/>
      <c r="E47" s="18" t="s">
        <v>86</v>
      </c>
      <c r="F47" s="202">
        <v>1279287</v>
      </c>
      <c r="G47" s="127">
        <f t="shared" si="1"/>
        <v>300000</v>
      </c>
      <c r="H47" s="40">
        <v>300000</v>
      </c>
      <c r="I47" s="40"/>
      <c r="J47" s="77"/>
      <c r="K47" s="84"/>
      <c r="L47" s="70"/>
      <c r="M47" s="109" t="s">
        <v>7</v>
      </c>
    </row>
    <row r="48" spans="1:13" ht="28.5">
      <c r="A48" s="103">
        <v>34</v>
      </c>
      <c r="B48" s="6"/>
      <c r="C48" s="6"/>
      <c r="D48" s="96"/>
      <c r="E48" s="18" t="s">
        <v>90</v>
      </c>
      <c r="F48" s="202">
        <v>70000</v>
      </c>
      <c r="G48" s="91">
        <f t="shared" si="1"/>
        <v>70000</v>
      </c>
      <c r="H48" s="40">
        <v>70000</v>
      </c>
      <c r="I48" s="40"/>
      <c r="J48" s="77"/>
      <c r="K48" s="84"/>
      <c r="L48" s="70"/>
      <c r="M48" s="109" t="s">
        <v>7</v>
      </c>
    </row>
    <row r="49" spans="1:13" ht="14.25">
      <c r="A49" s="103">
        <v>35</v>
      </c>
      <c r="B49" s="6"/>
      <c r="C49" s="6"/>
      <c r="D49" s="96"/>
      <c r="E49" s="18" t="s">
        <v>77</v>
      </c>
      <c r="F49" s="202">
        <v>200000</v>
      </c>
      <c r="G49" s="127">
        <f t="shared" si="1"/>
        <v>200000</v>
      </c>
      <c r="H49" s="40">
        <v>200000</v>
      </c>
      <c r="I49" s="40"/>
      <c r="J49" s="77"/>
      <c r="K49" s="84"/>
      <c r="L49" s="70"/>
      <c r="M49" s="109" t="s">
        <v>7</v>
      </c>
    </row>
    <row r="50" spans="1:13" ht="14.25">
      <c r="A50" s="103">
        <v>36</v>
      </c>
      <c r="B50" s="6"/>
      <c r="C50" s="6"/>
      <c r="D50" s="96"/>
      <c r="E50" s="18" t="s">
        <v>130</v>
      </c>
      <c r="F50" s="202">
        <v>750000</v>
      </c>
      <c r="G50" s="37"/>
      <c r="H50" s="40"/>
      <c r="I50" s="40"/>
      <c r="J50" s="77"/>
      <c r="K50" s="84"/>
      <c r="L50" s="70"/>
      <c r="M50" s="109"/>
    </row>
    <row r="51" spans="1:13" ht="28.5">
      <c r="A51" s="103">
        <v>37</v>
      </c>
      <c r="B51" s="6"/>
      <c r="C51" s="6"/>
      <c r="D51" s="96"/>
      <c r="E51" s="18" t="s">
        <v>79</v>
      </c>
      <c r="F51" s="202">
        <v>825000</v>
      </c>
      <c r="G51" s="91">
        <f t="shared" si="1"/>
        <v>25000</v>
      </c>
      <c r="H51" s="40">
        <v>25000</v>
      </c>
      <c r="I51" s="40"/>
      <c r="J51" s="77"/>
      <c r="K51" s="84"/>
      <c r="L51" s="70"/>
      <c r="M51" s="109" t="s">
        <v>7</v>
      </c>
    </row>
    <row r="52" spans="1:13" ht="20.25" customHeight="1">
      <c r="A52" s="103">
        <v>38</v>
      </c>
      <c r="B52" s="6"/>
      <c r="C52" s="6"/>
      <c r="D52" s="96"/>
      <c r="E52" s="18" t="s">
        <v>105</v>
      </c>
      <c r="F52" s="202">
        <v>120000</v>
      </c>
      <c r="G52" s="127">
        <f t="shared" si="1"/>
        <v>120000</v>
      </c>
      <c r="H52" s="40">
        <v>120000</v>
      </c>
      <c r="I52" s="40"/>
      <c r="J52" s="77"/>
      <c r="K52" s="84"/>
      <c r="L52" s="70"/>
      <c r="M52" s="109" t="s">
        <v>7</v>
      </c>
    </row>
    <row r="53" spans="1:13" ht="28.5">
      <c r="A53" s="103">
        <v>39</v>
      </c>
      <c r="B53" s="6"/>
      <c r="C53" s="6"/>
      <c r="D53" s="96"/>
      <c r="E53" s="18" t="s">
        <v>91</v>
      </c>
      <c r="F53" s="202">
        <v>5000</v>
      </c>
      <c r="G53" s="127">
        <f t="shared" si="1"/>
        <v>5000</v>
      </c>
      <c r="H53" s="40">
        <v>5000</v>
      </c>
      <c r="I53" s="40"/>
      <c r="J53" s="77"/>
      <c r="K53" s="84"/>
      <c r="L53" s="70"/>
      <c r="M53" s="109" t="s">
        <v>7</v>
      </c>
    </row>
    <row r="54" spans="1:13" ht="29.25" thickBot="1">
      <c r="A54" s="103">
        <v>40</v>
      </c>
      <c r="B54" s="6"/>
      <c r="C54" s="6"/>
      <c r="D54" s="96"/>
      <c r="E54" s="18" t="s">
        <v>93</v>
      </c>
      <c r="F54" s="202">
        <v>680000</v>
      </c>
      <c r="G54" s="127">
        <f>H54+I54+K54+L54</f>
        <v>30000</v>
      </c>
      <c r="H54" s="40">
        <v>30000</v>
      </c>
      <c r="I54" s="40"/>
      <c r="J54" s="77"/>
      <c r="K54" s="84"/>
      <c r="L54" s="70"/>
      <c r="M54" s="109" t="s">
        <v>7</v>
      </c>
    </row>
    <row r="55" spans="1:13" ht="19.5" customHeight="1" thickBot="1">
      <c r="A55" s="176" t="s">
        <v>2</v>
      </c>
      <c r="B55" s="177"/>
      <c r="C55" s="177"/>
      <c r="D55" s="178"/>
      <c r="E55" s="179"/>
      <c r="F55" s="203">
        <f>SUM(F18:F54)</f>
        <v>61750931</v>
      </c>
      <c r="G55" s="180">
        <f>SUM(H55:L55)</f>
        <v>6914616</v>
      </c>
      <c r="H55" s="181">
        <f>SUM(H18:H54)</f>
        <v>4646244</v>
      </c>
      <c r="I55" s="181">
        <f>SUM(I18:I54)</f>
        <v>0</v>
      </c>
      <c r="J55" s="181">
        <f>SUM(J18:J54)</f>
        <v>0</v>
      </c>
      <c r="K55" s="181">
        <f>SUM(K18:K54)</f>
        <v>0</v>
      </c>
      <c r="L55" s="181">
        <f>SUM(L18:L54)</f>
        <v>2268372</v>
      </c>
      <c r="M55" s="111"/>
    </row>
    <row r="56" spans="1:13" ht="77.25" customHeight="1" thickBot="1">
      <c r="A56" s="104">
        <v>41</v>
      </c>
      <c r="B56" s="14"/>
      <c r="C56" s="14"/>
      <c r="D56" s="171"/>
      <c r="E56" s="7" t="s">
        <v>87</v>
      </c>
      <c r="F56" s="204">
        <f>SUM(G56)</f>
        <v>617008</v>
      </c>
      <c r="G56" s="91">
        <f t="shared" si="1"/>
        <v>617008</v>
      </c>
      <c r="H56" s="172">
        <v>617008</v>
      </c>
      <c r="I56" s="172"/>
      <c r="J56" s="173"/>
      <c r="K56" s="174"/>
      <c r="L56" s="175"/>
      <c r="M56" s="113" t="s">
        <v>7</v>
      </c>
    </row>
    <row r="57" spans="1:13" ht="27" customHeight="1" thickBot="1">
      <c r="A57" s="159" t="s">
        <v>111</v>
      </c>
      <c r="B57" s="160"/>
      <c r="C57" s="160"/>
      <c r="D57" s="160"/>
      <c r="E57" s="161"/>
      <c r="F57" s="205">
        <f>SUM(F56)</f>
        <v>617008</v>
      </c>
      <c r="G57" s="26">
        <f t="shared" si="1"/>
        <v>617008</v>
      </c>
      <c r="H57" s="46">
        <f>SUM(H56)</f>
        <v>617008</v>
      </c>
      <c r="I57" s="46">
        <f>SUM(I18:I56)</f>
        <v>0</v>
      </c>
      <c r="J57" s="44"/>
      <c r="K57" s="48">
        <f>SUM(K18:K56)</f>
        <v>0</v>
      </c>
      <c r="L57" s="47">
        <f>SUM(L56)</f>
        <v>0</v>
      </c>
      <c r="M57" s="114"/>
    </row>
    <row r="58" spans="1:13" ht="27.75" customHeight="1" thickBot="1">
      <c r="A58" s="104">
        <v>42</v>
      </c>
      <c r="B58" s="14">
        <v>700</v>
      </c>
      <c r="C58" s="14">
        <v>70005</v>
      </c>
      <c r="D58" s="14">
        <v>6060</v>
      </c>
      <c r="E58" s="97" t="s">
        <v>52</v>
      </c>
      <c r="F58" s="204">
        <v>1150000</v>
      </c>
      <c r="G58" s="91">
        <f t="shared" si="1"/>
        <v>1150000</v>
      </c>
      <c r="H58" s="50">
        <v>1150000</v>
      </c>
      <c r="I58" s="50"/>
      <c r="J58" s="49"/>
      <c r="K58" s="55"/>
      <c r="L58" s="54"/>
      <c r="M58" s="113" t="s">
        <v>7</v>
      </c>
    </row>
    <row r="59" spans="1:13" ht="28.5" customHeight="1" thickBot="1">
      <c r="A59" s="250" t="s">
        <v>131</v>
      </c>
      <c r="B59" s="243"/>
      <c r="C59" s="243"/>
      <c r="D59" s="243"/>
      <c r="E59" s="244"/>
      <c r="F59" s="205">
        <f>SUM(F58)</f>
        <v>1150000</v>
      </c>
      <c r="G59" s="45">
        <f t="shared" si="1"/>
        <v>1150000</v>
      </c>
      <c r="H59" s="46">
        <f>SUM(H58)</f>
        <v>1150000</v>
      </c>
      <c r="I59" s="46">
        <f>SUM(I58)</f>
        <v>0</v>
      </c>
      <c r="J59" s="44"/>
      <c r="K59" s="48"/>
      <c r="L59" s="47">
        <f>SUM(L58)</f>
        <v>0</v>
      </c>
      <c r="M59" s="114"/>
    </row>
    <row r="60" spans="1:13" ht="34.5" customHeight="1">
      <c r="A60" s="150">
        <v>43</v>
      </c>
      <c r="B60" s="139">
        <v>700</v>
      </c>
      <c r="C60" s="139">
        <v>70001</v>
      </c>
      <c r="D60" s="154">
        <v>6010</v>
      </c>
      <c r="E60" s="155" t="s">
        <v>96</v>
      </c>
      <c r="F60" s="206">
        <v>300000</v>
      </c>
      <c r="G60" s="147"/>
      <c r="H60" s="144"/>
      <c r="I60" s="144"/>
      <c r="J60" s="146"/>
      <c r="K60" s="148"/>
      <c r="L60" s="149"/>
      <c r="M60" s="113" t="s">
        <v>7</v>
      </c>
    </row>
    <row r="61" spans="1:13" ht="60.75" customHeight="1" thickBot="1">
      <c r="A61" s="104">
        <v>44</v>
      </c>
      <c r="B61" s="14">
        <v>700</v>
      </c>
      <c r="C61" s="14">
        <v>70001</v>
      </c>
      <c r="D61" s="14">
        <v>6210</v>
      </c>
      <c r="E61" s="105" t="s">
        <v>53</v>
      </c>
      <c r="F61" s="204">
        <v>108000</v>
      </c>
      <c r="G61" s="91">
        <f t="shared" si="1"/>
        <v>108000</v>
      </c>
      <c r="H61" s="50">
        <v>108000</v>
      </c>
      <c r="I61" s="50"/>
      <c r="J61" s="49"/>
      <c r="K61" s="55"/>
      <c r="L61" s="51"/>
      <c r="M61" s="113" t="s">
        <v>7</v>
      </c>
    </row>
    <row r="62" spans="1:13" ht="27.75" customHeight="1" thickBot="1">
      <c r="A62" s="250" t="s">
        <v>132</v>
      </c>
      <c r="B62" s="243"/>
      <c r="C62" s="243"/>
      <c r="D62" s="243"/>
      <c r="E62" s="244"/>
      <c r="F62" s="205">
        <f>SUM(F60:F61)</f>
        <v>408000</v>
      </c>
      <c r="G62" s="26">
        <f t="shared" si="1"/>
        <v>108000</v>
      </c>
      <c r="H62" s="46">
        <f>SUM(H61)</f>
        <v>108000</v>
      </c>
      <c r="I62" s="46"/>
      <c r="J62" s="44"/>
      <c r="K62" s="48"/>
      <c r="L62" s="47"/>
      <c r="M62" s="114"/>
    </row>
    <row r="63" spans="1:13" ht="21" customHeight="1">
      <c r="A63" s="101">
        <v>45</v>
      </c>
      <c r="B63" s="9">
        <v>750</v>
      </c>
      <c r="C63" s="9">
        <v>75023</v>
      </c>
      <c r="D63" s="9">
        <v>6060</v>
      </c>
      <c r="E63" s="119" t="s">
        <v>54</v>
      </c>
      <c r="F63" s="207">
        <v>65000</v>
      </c>
      <c r="G63" s="137">
        <f t="shared" si="1"/>
        <v>65000</v>
      </c>
      <c r="H63" s="32">
        <v>65000</v>
      </c>
      <c r="I63" s="32"/>
      <c r="J63" s="28"/>
      <c r="K63" s="60"/>
      <c r="L63" s="56"/>
      <c r="M63" s="109" t="s">
        <v>7</v>
      </c>
    </row>
    <row r="64" spans="1:13" ht="19.5" customHeight="1">
      <c r="A64" s="102">
        <v>46</v>
      </c>
      <c r="B64" s="13"/>
      <c r="C64" s="13"/>
      <c r="D64" s="13">
        <v>6060</v>
      </c>
      <c r="E64" s="8" t="s">
        <v>80</v>
      </c>
      <c r="F64" s="201">
        <v>25000</v>
      </c>
      <c r="G64" s="127">
        <f t="shared" si="1"/>
        <v>25000</v>
      </c>
      <c r="H64" s="34">
        <v>25000</v>
      </c>
      <c r="I64" s="34"/>
      <c r="J64" s="33"/>
      <c r="K64" s="36"/>
      <c r="L64" s="35"/>
      <c r="M64" s="109" t="s">
        <v>7</v>
      </c>
    </row>
    <row r="65" spans="1:13" ht="28.5">
      <c r="A65" s="102">
        <v>47</v>
      </c>
      <c r="B65" s="13"/>
      <c r="C65" s="13"/>
      <c r="D65" s="13">
        <v>6050</v>
      </c>
      <c r="E65" s="8" t="s">
        <v>81</v>
      </c>
      <c r="F65" s="201">
        <v>11000</v>
      </c>
      <c r="G65" s="127">
        <f t="shared" si="1"/>
        <v>11000</v>
      </c>
      <c r="H65" s="34">
        <v>11000</v>
      </c>
      <c r="I65" s="34"/>
      <c r="J65" s="33"/>
      <c r="K65" s="36"/>
      <c r="L65" s="35"/>
      <c r="M65" s="109" t="s">
        <v>7</v>
      </c>
    </row>
    <row r="66" spans="1:13" ht="21.75" customHeight="1">
      <c r="A66" s="103">
        <v>48</v>
      </c>
      <c r="B66" s="6"/>
      <c r="C66" s="6"/>
      <c r="D66" s="6">
        <v>6050</v>
      </c>
      <c r="E66" s="18" t="s">
        <v>95</v>
      </c>
      <c r="F66" s="202">
        <v>10000</v>
      </c>
      <c r="G66" s="127">
        <f t="shared" si="1"/>
        <v>10000</v>
      </c>
      <c r="H66" s="43">
        <v>10000</v>
      </c>
      <c r="I66" s="43"/>
      <c r="J66" s="39"/>
      <c r="K66" s="36"/>
      <c r="L66" s="33"/>
      <c r="M66" s="192" t="s">
        <v>7</v>
      </c>
    </row>
    <row r="67" spans="1:13" ht="24" customHeight="1" thickBot="1">
      <c r="A67" s="103">
        <v>49</v>
      </c>
      <c r="B67" s="6"/>
      <c r="C67" s="6"/>
      <c r="D67" s="6">
        <v>6050</v>
      </c>
      <c r="E67" s="106" t="s">
        <v>55</v>
      </c>
      <c r="F67" s="202">
        <v>2525000</v>
      </c>
      <c r="G67" s="91">
        <f t="shared" si="1"/>
        <v>25000</v>
      </c>
      <c r="H67" s="43">
        <v>25000</v>
      </c>
      <c r="I67" s="43"/>
      <c r="J67" s="39"/>
      <c r="K67" s="42"/>
      <c r="L67" s="39"/>
      <c r="M67" s="193" t="s">
        <v>7</v>
      </c>
    </row>
    <row r="68" spans="1:13" ht="24" customHeight="1" thickBot="1">
      <c r="A68" s="242" t="s">
        <v>122</v>
      </c>
      <c r="B68" s="243"/>
      <c r="C68" s="243"/>
      <c r="D68" s="243"/>
      <c r="E68" s="244"/>
      <c r="F68" s="205">
        <f>SUM(F63:F67)</f>
        <v>2636000</v>
      </c>
      <c r="G68" s="26">
        <f t="shared" si="1"/>
        <v>136000</v>
      </c>
      <c r="H68" s="46">
        <f>SUM(H63:H67)</f>
        <v>136000</v>
      </c>
      <c r="I68" s="46">
        <f>SUM(I63:I67)</f>
        <v>0</v>
      </c>
      <c r="J68" s="44"/>
      <c r="K68" s="48">
        <f>SUM(K63:K67)</f>
        <v>0</v>
      </c>
      <c r="L68" s="44">
        <f>SUM(L63:L67)</f>
        <v>0</v>
      </c>
      <c r="M68" s="194"/>
    </row>
    <row r="69" spans="1:13" ht="49.5" customHeight="1" thickBot="1">
      <c r="A69" s="227">
        <v>50</v>
      </c>
      <c r="B69" s="169">
        <v>754</v>
      </c>
      <c r="C69" s="169">
        <v>75404</v>
      </c>
      <c r="D69" s="169">
        <v>6170</v>
      </c>
      <c r="E69" s="218" t="s">
        <v>119</v>
      </c>
      <c r="F69" s="224">
        <v>2000</v>
      </c>
      <c r="G69" s="225">
        <f>SUM(H69)</f>
        <v>2000</v>
      </c>
      <c r="H69" s="226">
        <v>2000</v>
      </c>
      <c r="I69" s="46"/>
      <c r="J69" s="44"/>
      <c r="K69" s="48"/>
      <c r="L69" s="44"/>
      <c r="M69" s="192" t="s">
        <v>7</v>
      </c>
    </row>
    <row r="70" spans="1:13" ht="29.25" customHeight="1" thickBot="1">
      <c r="A70" s="242" t="s">
        <v>134</v>
      </c>
      <c r="B70" s="243"/>
      <c r="C70" s="243"/>
      <c r="D70" s="243"/>
      <c r="E70" s="244"/>
      <c r="F70" s="219">
        <v>2000</v>
      </c>
      <c r="G70" s="220">
        <f>SUM(H70)</f>
        <v>2000</v>
      </c>
      <c r="H70" s="221">
        <f>SUM(H69)</f>
        <v>2000</v>
      </c>
      <c r="I70" s="221"/>
      <c r="J70" s="222"/>
      <c r="K70" s="183"/>
      <c r="L70" s="222"/>
      <c r="M70" s="223"/>
    </row>
    <row r="71" spans="1:13" ht="45.75" customHeight="1" thickBot="1">
      <c r="A71" s="104">
        <v>51</v>
      </c>
      <c r="B71" s="14">
        <v>754</v>
      </c>
      <c r="C71" s="14">
        <v>75416</v>
      </c>
      <c r="D71" s="14">
        <v>6060</v>
      </c>
      <c r="E71" s="97" t="s">
        <v>56</v>
      </c>
      <c r="F71" s="204">
        <v>50000</v>
      </c>
      <c r="G71" s="91">
        <f t="shared" si="1"/>
        <v>50000</v>
      </c>
      <c r="H71" s="50">
        <v>50000</v>
      </c>
      <c r="I71" s="53"/>
      <c r="J71" s="78"/>
      <c r="K71" s="52"/>
      <c r="L71" s="78"/>
      <c r="M71" s="196" t="s">
        <v>7</v>
      </c>
    </row>
    <row r="72" spans="1:13" ht="24" customHeight="1" thickBot="1">
      <c r="A72" s="242" t="s">
        <v>12</v>
      </c>
      <c r="B72" s="243"/>
      <c r="C72" s="243"/>
      <c r="D72" s="243"/>
      <c r="E72" s="244"/>
      <c r="F72" s="205">
        <f>SUM(F71)</f>
        <v>50000</v>
      </c>
      <c r="G72" s="26">
        <f t="shared" si="1"/>
        <v>50000</v>
      </c>
      <c r="H72" s="46">
        <f>SUM(H71)</f>
        <v>50000</v>
      </c>
      <c r="I72" s="46"/>
      <c r="J72" s="44"/>
      <c r="K72" s="48"/>
      <c r="L72" s="44"/>
      <c r="M72" s="194"/>
    </row>
    <row r="73" spans="1:13" ht="28.5">
      <c r="A73" s="101">
        <v>52</v>
      </c>
      <c r="B73" s="9">
        <v>801</v>
      </c>
      <c r="C73" s="9">
        <v>80101</v>
      </c>
      <c r="D73" s="120">
        <v>6050</v>
      </c>
      <c r="E73" s="121" t="s">
        <v>57</v>
      </c>
      <c r="F73" s="207">
        <v>85000</v>
      </c>
      <c r="G73" s="21">
        <f t="shared" si="1"/>
        <v>85000</v>
      </c>
      <c r="H73" s="59">
        <v>85000</v>
      </c>
      <c r="I73" s="59"/>
      <c r="J73" s="58"/>
      <c r="K73" s="60"/>
      <c r="L73" s="58"/>
      <c r="M73" s="192" t="s">
        <v>7</v>
      </c>
    </row>
    <row r="74" spans="1:13" ht="28.5">
      <c r="A74" s="102">
        <v>53</v>
      </c>
      <c r="B74" s="13"/>
      <c r="C74" s="13"/>
      <c r="D74" s="138">
        <v>6050</v>
      </c>
      <c r="E74" s="8" t="s">
        <v>85</v>
      </c>
      <c r="F74" s="201">
        <v>1659093</v>
      </c>
      <c r="G74" s="122">
        <f t="shared" si="1"/>
        <v>10000</v>
      </c>
      <c r="H74" s="34">
        <v>10000</v>
      </c>
      <c r="I74" s="34"/>
      <c r="J74" s="33"/>
      <c r="K74" s="36"/>
      <c r="L74" s="33"/>
      <c r="M74" s="192" t="s">
        <v>7</v>
      </c>
    </row>
    <row r="75" spans="1:13" ht="32.25" customHeight="1">
      <c r="A75" s="102">
        <v>54</v>
      </c>
      <c r="B75" s="13"/>
      <c r="C75" s="13"/>
      <c r="D75" s="138">
        <v>6050</v>
      </c>
      <c r="E75" s="8" t="s">
        <v>116</v>
      </c>
      <c r="F75" s="201">
        <v>75000</v>
      </c>
      <c r="G75" s="122">
        <f t="shared" si="1"/>
        <v>75000</v>
      </c>
      <c r="H75" s="34">
        <v>75000</v>
      </c>
      <c r="I75" s="34"/>
      <c r="J75" s="33"/>
      <c r="K75" s="36"/>
      <c r="L75" s="33"/>
      <c r="M75" s="192" t="s">
        <v>7</v>
      </c>
    </row>
    <row r="76" spans="1:13" ht="45.75" customHeight="1">
      <c r="A76" s="102">
        <v>55</v>
      </c>
      <c r="B76" s="13"/>
      <c r="C76" s="13"/>
      <c r="D76" s="138">
        <v>6050</v>
      </c>
      <c r="E76" s="8" t="s">
        <v>117</v>
      </c>
      <c r="F76" s="201">
        <v>1955000</v>
      </c>
      <c r="G76" s="122">
        <f t="shared" si="1"/>
        <v>455000</v>
      </c>
      <c r="H76" s="34">
        <v>455000</v>
      </c>
      <c r="I76" s="34"/>
      <c r="J76" s="33"/>
      <c r="K76" s="36"/>
      <c r="L76" s="33"/>
      <c r="M76" s="192" t="s">
        <v>7</v>
      </c>
    </row>
    <row r="77" spans="1:13" ht="28.5" customHeight="1">
      <c r="A77" s="102">
        <v>56</v>
      </c>
      <c r="B77" s="13"/>
      <c r="C77" s="13"/>
      <c r="D77" s="138">
        <v>6050</v>
      </c>
      <c r="E77" s="8" t="s">
        <v>125</v>
      </c>
      <c r="F77" s="201">
        <v>64000</v>
      </c>
      <c r="G77" s="122">
        <f t="shared" si="1"/>
        <v>64000</v>
      </c>
      <c r="H77" s="34">
        <v>64000</v>
      </c>
      <c r="I77" s="34"/>
      <c r="J77" s="33"/>
      <c r="K77" s="36"/>
      <c r="L77" s="33"/>
      <c r="M77" s="192"/>
    </row>
    <row r="78" spans="1:13" ht="28.5" customHeight="1">
      <c r="A78" s="102">
        <v>57</v>
      </c>
      <c r="B78" s="13"/>
      <c r="C78" s="13"/>
      <c r="D78" s="138">
        <v>6050</v>
      </c>
      <c r="E78" s="8" t="s">
        <v>133</v>
      </c>
      <c r="F78" s="201">
        <v>3000000</v>
      </c>
      <c r="G78" s="122"/>
      <c r="H78" s="34"/>
      <c r="I78" s="34"/>
      <c r="J78" s="33"/>
      <c r="K78" s="36"/>
      <c r="L78" s="33"/>
      <c r="M78" s="192"/>
    </row>
    <row r="79" spans="1:13" ht="28.5" customHeight="1">
      <c r="A79" s="102">
        <v>58</v>
      </c>
      <c r="B79" s="13"/>
      <c r="C79" s="13"/>
      <c r="D79" s="138">
        <v>6050</v>
      </c>
      <c r="E79" s="8" t="s">
        <v>126</v>
      </c>
      <c r="F79" s="201">
        <v>36000</v>
      </c>
      <c r="G79" s="122">
        <f t="shared" si="1"/>
        <v>36000</v>
      </c>
      <c r="H79" s="34">
        <v>36000</v>
      </c>
      <c r="I79" s="34"/>
      <c r="J79" s="33"/>
      <c r="K79" s="36"/>
      <c r="L79" s="33"/>
      <c r="M79" s="192"/>
    </row>
    <row r="80" spans="1:13" ht="28.5">
      <c r="A80" s="102">
        <v>59</v>
      </c>
      <c r="B80" s="13"/>
      <c r="C80" s="13"/>
      <c r="D80" s="162">
        <v>6060</v>
      </c>
      <c r="E80" s="8" t="s">
        <v>74</v>
      </c>
      <c r="F80" s="201">
        <v>4500</v>
      </c>
      <c r="G80" s="127">
        <v>4500</v>
      </c>
      <c r="H80" s="34">
        <v>4500</v>
      </c>
      <c r="I80" s="34"/>
      <c r="J80" s="33"/>
      <c r="K80" s="36"/>
      <c r="L80" s="33"/>
      <c r="M80" s="192" t="s">
        <v>107</v>
      </c>
    </row>
    <row r="81" spans="1:13" ht="14.25">
      <c r="A81" s="102">
        <v>60</v>
      </c>
      <c r="B81" s="13"/>
      <c r="C81" s="13"/>
      <c r="D81" s="162">
        <v>6060</v>
      </c>
      <c r="E81" s="8" t="s">
        <v>74</v>
      </c>
      <c r="F81" s="201">
        <v>3600</v>
      </c>
      <c r="G81" s="127">
        <v>3600</v>
      </c>
      <c r="H81" s="34">
        <v>3600</v>
      </c>
      <c r="I81" s="34"/>
      <c r="J81" s="33"/>
      <c r="K81" s="36"/>
      <c r="L81" s="33"/>
      <c r="M81" s="192" t="s">
        <v>108</v>
      </c>
    </row>
    <row r="82" spans="1:13" ht="14.25">
      <c r="A82" s="102">
        <v>61</v>
      </c>
      <c r="B82" s="13"/>
      <c r="C82" s="13"/>
      <c r="D82" s="162">
        <v>6060</v>
      </c>
      <c r="E82" s="8" t="s">
        <v>74</v>
      </c>
      <c r="F82" s="201">
        <v>4000</v>
      </c>
      <c r="G82" s="127">
        <v>4000</v>
      </c>
      <c r="H82" s="34">
        <v>4000</v>
      </c>
      <c r="I82" s="34"/>
      <c r="J82" s="33"/>
      <c r="K82" s="36"/>
      <c r="L82" s="33"/>
      <c r="M82" s="192" t="s">
        <v>109</v>
      </c>
    </row>
    <row r="83" spans="1:13" ht="28.5">
      <c r="A83" s="102">
        <v>62</v>
      </c>
      <c r="B83" s="13"/>
      <c r="C83" s="13"/>
      <c r="D83" s="162">
        <v>6060</v>
      </c>
      <c r="E83" s="8" t="s">
        <v>74</v>
      </c>
      <c r="F83" s="201">
        <v>5900</v>
      </c>
      <c r="G83" s="127">
        <v>5900</v>
      </c>
      <c r="H83" s="34">
        <v>5900</v>
      </c>
      <c r="I83" s="34"/>
      <c r="J83" s="33"/>
      <c r="K83" s="36"/>
      <c r="L83" s="33"/>
      <c r="M83" s="192" t="s">
        <v>110</v>
      </c>
    </row>
    <row r="84" spans="1:13" ht="73.5" customHeight="1" thickBot="1">
      <c r="A84" s="163">
        <v>63</v>
      </c>
      <c r="B84" s="140"/>
      <c r="C84" s="140"/>
      <c r="D84" s="164">
        <v>6210</v>
      </c>
      <c r="E84" s="165" t="s">
        <v>53</v>
      </c>
      <c r="F84" s="208">
        <v>35000</v>
      </c>
      <c r="G84" s="210">
        <v>35000</v>
      </c>
      <c r="H84" s="166">
        <v>35000</v>
      </c>
      <c r="I84" s="43"/>
      <c r="J84" s="39"/>
      <c r="K84" s="42"/>
      <c r="L84" s="39"/>
      <c r="M84" s="195" t="s">
        <v>7</v>
      </c>
    </row>
    <row r="85" spans="1:13" ht="24.75" customHeight="1" thickBot="1">
      <c r="A85" s="242" t="s">
        <v>135</v>
      </c>
      <c r="B85" s="243"/>
      <c r="C85" s="243"/>
      <c r="D85" s="243"/>
      <c r="E85" s="244"/>
      <c r="F85" s="205">
        <f>SUM(F73:F84)</f>
        <v>6927093</v>
      </c>
      <c r="G85" s="26">
        <f t="shared" si="1"/>
        <v>778000</v>
      </c>
      <c r="H85" s="46">
        <f>SUM(H73:H84)</f>
        <v>778000</v>
      </c>
      <c r="I85" s="46">
        <f>SUM(I73:I84)</f>
        <v>0</v>
      </c>
      <c r="J85" s="44"/>
      <c r="K85" s="48">
        <f>SUM(K73:K84)</f>
        <v>0</v>
      </c>
      <c r="L85" s="44"/>
      <c r="M85" s="194"/>
    </row>
    <row r="86" spans="1:13" ht="37.5" customHeight="1">
      <c r="A86" s="197">
        <v>64</v>
      </c>
      <c r="B86" s="216">
        <v>801</v>
      </c>
      <c r="C86" s="216">
        <v>80104</v>
      </c>
      <c r="D86" s="216">
        <v>6050</v>
      </c>
      <c r="E86" s="217" t="s">
        <v>124</v>
      </c>
      <c r="F86" s="206">
        <v>80000</v>
      </c>
      <c r="G86" s="214">
        <f>SUM(H86)</f>
        <v>80000</v>
      </c>
      <c r="H86" s="144">
        <v>80000</v>
      </c>
      <c r="I86" s="144"/>
      <c r="J86" s="213"/>
      <c r="K86" s="191"/>
      <c r="L86" s="213"/>
      <c r="M86" s="192" t="s">
        <v>7</v>
      </c>
    </row>
    <row r="87" spans="1:13" ht="43.5" thickBot="1">
      <c r="A87" s="104">
        <v>65</v>
      </c>
      <c r="B87" s="14">
        <v>801</v>
      </c>
      <c r="C87" s="14">
        <v>80104</v>
      </c>
      <c r="D87" s="107">
        <v>6050</v>
      </c>
      <c r="E87" s="7" t="s">
        <v>92</v>
      </c>
      <c r="F87" s="204">
        <v>50000</v>
      </c>
      <c r="G87" s="91">
        <f t="shared" si="1"/>
        <v>50000</v>
      </c>
      <c r="H87" s="50">
        <v>50000</v>
      </c>
      <c r="I87" s="50"/>
      <c r="J87" s="49"/>
      <c r="K87" s="55"/>
      <c r="L87" s="49"/>
      <c r="M87" s="196" t="s">
        <v>7</v>
      </c>
    </row>
    <row r="88" spans="1:13" ht="24.75" customHeight="1" thickBot="1">
      <c r="A88" s="242" t="s">
        <v>11</v>
      </c>
      <c r="B88" s="243"/>
      <c r="C88" s="243"/>
      <c r="D88" s="243"/>
      <c r="E88" s="244"/>
      <c r="F88" s="205">
        <f>SUM(F86:F87)</f>
        <v>130000</v>
      </c>
      <c r="G88" s="26">
        <f t="shared" si="1"/>
        <v>130000</v>
      </c>
      <c r="H88" s="45">
        <f>SUM(H86:H87)</f>
        <v>130000</v>
      </c>
      <c r="I88" s="45">
        <f>SUM(I87)</f>
        <v>0</v>
      </c>
      <c r="J88" s="26"/>
      <c r="K88" s="63">
        <f>SUM(K87)</f>
        <v>0</v>
      </c>
      <c r="L88" s="44"/>
      <c r="M88" s="194"/>
    </row>
    <row r="89" spans="1:13" ht="52.5" thickBot="1">
      <c r="A89" s="104">
        <v>66</v>
      </c>
      <c r="B89" s="14">
        <v>801</v>
      </c>
      <c r="C89" s="14">
        <v>80110</v>
      </c>
      <c r="D89" s="107">
        <v>6210</v>
      </c>
      <c r="E89" s="105" t="s">
        <v>53</v>
      </c>
      <c r="F89" s="204">
        <v>32554</v>
      </c>
      <c r="G89" s="91">
        <f t="shared" si="1"/>
        <v>32554</v>
      </c>
      <c r="H89" s="50">
        <v>32554</v>
      </c>
      <c r="I89" s="53"/>
      <c r="J89" s="78"/>
      <c r="K89" s="52"/>
      <c r="L89" s="51"/>
      <c r="M89" s="113" t="s">
        <v>7</v>
      </c>
    </row>
    <row r="90" spans="1:13" ht="24.75" customHeight="1" thickBot="1">
      <c r="A90" s="242"/>
      <c r="B90" s="243"/>
      <c r="C90" s="243"/>
      <c r="D90" s="243"/>
      <c r="E90" s="244"/>
      <c r="F90" s="205">
        <f>SUM(F89)</f>
        <v>32554</v>
      </c>
      <c r="G90" s="26">
        <f t="shared" si="1"/>
        <v>32554</v>
      </c>
      <c r="H90" s="45">
        <f>SUM(H89)</f>
        <v>32554</v>
      </c>
      <c r="I90" s="46"/>
      <c r="J90" s="44"/>
      <c r="K90" s="48"/>
      <c r="L90" s="47"/>
      <c r="M90" s="114"/>
    </row>
    <row r="91" spans="1:13" ht="60.75" customHeight="1" thickBot="1">
      <c r="A91" s="197">
        <v>67</v>
      </c>
      <c r="B91" s="198">
        <v>801</v>
      </c>
      <c r="C91" s="198">
        <v>80195</v>
      </c>
      <c r="D91" s="198">
        <v>6050</v>
      </c>
      <c r="E91" s="199" t="s">
        <v>115</v>
      </c>
      <c r="F91" s="206">
        <v>500000</v>
      </c>
      <c r="G91" s="147"/>
      <c r="H91" s="145"/>
      <c r="I91" s="144"/>
      <c r="J91" s="146"/>
      <c r="K91" s="148"/>
      <c r="L91" s="200"/>
      <c r="M91" s="113" t="s">
        <v>7</v>
      </c>
    </row>
    <row r="92" spans="1:13" ht="22.5" customHeight="1" thickBot="1">
      <c r="A92" s="242" t="s">
        <v>9</v>
      </c>
      <c r="B92" s="243"/>
      <c r="C92" s="243"/>
      <c r="D92" s="243"/>
      <c r="E92" s="244"/>
      <c r="F92" s="205">
        <f>SUM(F91)</f>
        <v>500000</v>
      </c>
      <c r="G92" s="26">
        <f t="shared" si="1"/>
        <v>0</v>
      </c>
      <c r="H92" s="46">
        <f>SUM(H91)</f>
        <v>0</v>
      </c>
      <c r="I92" s="46">
        <f>SUM(I91)</f>
        <v>0</v>
      </c>
      <c r="J92" s="44">
        <f>SUM(J91)</f>
        <v>0</v>
      </c>
      <c r="K92" s="48">
        <f>SUM(K91)</f>
        <v>0</v>
      </c>
      <c r="L92" s="46">
        <f>SUM(L91)</f>
        <v>0</v>
      </c>
      <c r="M92" s="114"/>
    </row>
    <row r="93" spans="1:13" ht="78.75" customHeight="1" thickBot="1">
      <c r="A93" s="168">
        <v>68</v>
      </c>
      <c r="B93" s="169">
        <v>851</v>
      </c>
      <c r="C93" s="169">
        <v>85154</v>
      </c>
      <c r="D93" s="169">
        <v>6300</v>
      </c>
      <c r="E93" s="218" t="s">
        <v>87</v>
      </c>
      <c r="F93" s="209">
        <v>15000</v>
      </c>
      <c r="G93" s="215">
        <f>SUM(H93)</f>
        <v>15000</v>
      </c>
      <c r="H93" s="182">
        <v>15000</v>
      </c>
      <c r="I93" s="53"/>
      <c r="J93" s="78"/>
      <c r="K93" s="52"/>
      <c r="L93" s="51"/>
      <c r="M93" s="192" t="s">
        <v>7</v>
      </c>
    </row>
    <row r="94" spans="1:13" ht="22.5" customHeight="1" thickBot="1">
      <c r="A94" s="242" t="s">
        <v>121</v>
      </c>
      <c r="B94" s="243"/>
      <c r="C94" s="243"/>
      <c r="D94" s="243"/>
      <c r="E94" s="244"/>
      <c r="F94" s="205">
        <v>15000</v>
      </c>
      <c r="G94" s="26">
        <f>SUM(H94)</f>
        <v>15000</v>
      </c>
      <c r="H94" s="46">
        <f>SUM(H93)</f>
        <v>15000</v>
      </c>
      <c r="I94" s="46"/>
      <c r="J94" s="44"/>
      <c r="K94" s="48"/>
      <c r="L94" s="47"/>
      <c r="M94" s="114"/>
    </row>
    <row r="95" spans="1:13" ht="46.5" thickBot="1">
      <c r="A95" s="168">
        <v>69</v>
      </c>
      <c r="B95" s="169">
        <v>851</v>
      </c>
      <c r="C95" s="169">
        <v>85195</v>
      </c>
      <c r="D95" s="170">
        <v>6300</v>
      </c>
      <c r="E95" s="167" t="s">
        <v>87</v>
      </c>
      <c r="F95" s="209">
        <v>10000</v>
      </c>
      <c r="G95" s="211">
        <v>10000</v>
      </c>
      <c r="H95" s="182">
        <v>10000</v>
      </c>
      <c r="I95" s="182"/>
      <c r="J95" s="78"/>
      <c r="K95" s="52"/>
      <c r="L95" s="51"/>
      <c r="M95" s="113" t="s">
        <v>7</v>
      </c>
    </row>
    <row r="96" spans="1:13" ht="22.5" customHeight="1" thickBot="1">
      <c r="A96" s="242" t="s">
        <v>120</v>
      </c>
      <c r="B96" s="243"/>
      <c r="C96" s="243"/>
      <c r="D96" s="243"/>
      <c r="E96" s="244"/>
      <c r="F96" s="205">
        <v>10000</v>
      </c>
      <c r="G96" s="212">
        <v>10000</v>
      </c>
      <c r="H96" s="46">
        <v>10000</v>
      </c>
      <c r="I96" s="46"/>
      <c r="J96" s="44"/>
      <c r="K96" s="48"/>
      <c r="L96" s="47"/>
      <c r="M96" s="114"/>
    </row>
    <row r="97" spans="1:13" ht="15.75" thickBot="1">
      <c r="A97" s="168">
        <v>70</v>
      </c>
      <c r="B97" s="169">
        <v>852</v>
      </c>
      <c r="C97" s="169">
        <v>85295</v>
      </c>
      <c r="D97" s="170">
        <v>6050</v>
      </c>
      <c r="E97" s="167" t="s">
        <v>136</v>
      </c>
      <c r="F97" s="209">
        <v>4100000</v>
      </c>
      <c r="G97" s="211"/>
      <c r="H97" s="182"/>
      <c r="I97" s="182"/>
      <c r="J97" s="78"/>
      <c r="K97" s="52"/>
      <c r="L97" s="51"/>
      <c r="M97" s="113" t="s">
        <v>7</v>
      </c>
    </row>
    <row r="98" spans="1:13" ht="22.5" customHeight="1" thickBot="1">
      <c r="A98" s="242" t="s">
        <v>120</v>
      </c>
      <c r="B98" s="243"/>
      <c r="C98" s="243"/>
      <c r="D98" s="243"/>
      <c r="E98" s="244"/>
      <c r="F98" s="205">
        <f>F97</f>
        <v>4100000</v>
      </c>
      <c r="G98" s="212">
        <f>G97</f>
        <v>0</v>
      </c>
      <c r="H98" s="212">
        <f>H97</f>
        <v>0</v>
      </c>
      <c r="I98" s="46"/>
      <c r="J98" s="44"/>
      <c r="K98" s="48"/>
      <c r="L98" s="47"/>
      <c r="M98" s="114"/>
    </row>
    <row r="99" spans="1:13" ht="28.5">
      <c r="A99" s="101">
        <v>71</v>
      </c>
      <c r="B99" s="9">
        <v>900</v>
      </c>
      <c r="C99" s="9">
        <v>90001</v>
      </c>
      <c r="D99" s="9">
        <v>6050</v>
      </c>
      <c r="E99" s="121" t="s">
        <v>58</v>
      </c>
      <c r="F99" s="207">
        <v>19189</v>
      </c>
      <c r="G99" s="21"/>
      <c r="H99" s="32"/>
      <c r="I99" s="32"/>
      <c r="J99" s="28"/>
      <c r="K99" s="31"/>
      <c r="L99" s="30"/>
      <c r="M99" s="112" t="s">
        <v>7</v>
      </c>
    </row>
    <row r="100" spans="1:13" ht="28.5">
      <c r="A100" s="102">
        <v>72</v>
      </c>
      <c r="B100" s="13"/>
      <c r="C100" s="13"/>
      <c r="D100" s="13"/>
      <c r="E100" s="8" t="s">
        <v>59</v>
      </c>
      <c r="F100" s="201">
        <v>4770298</v>
      </c>
      <c r="G100" s="21">
        <f t="shared" si="1"/>
        <v>1245028</v>
      </c>
      <c r="H100" s="34">
        <v>863549</v>
      </c>
      <c r="I100" s="34"/>
      <c r="J100" s="33"/>
      <c r="K100" s="36"/>
      <c r="L100" s="35">
        <v>381479</v>
      </c>
      <c r="M100" s="109" t="s">
        <v>7</v>
      </c>
    </row>
    <row r="101" spans="1:13" ht="28.5">
      <c r="A101" s="102">
        <v>73</v>
      </c>
      <c r="B101" s="13"/>
      <c r="C101" s="13"/>
      <c r="D101" s="13"/>
      <c r="E101" s="8" t="s">
        <v>60</v>
      </c>
      <c r="F101" s="201">
        <v>1259083</v>
      </c>
      <c r="G101" s="21"/>
      <c r="H101" s="34"/>
      <c r="I101" s="34"/>
      <c r="J101" s="33"/>
      <c r="K101" s="36"/>
      <c r="L101" s="35"/>
      <c r="M101" s="109" t="s">
        <v>7</v>
      </c>
    </row>
    <row r="102" spans="1:13" ht="42.75">
      <c r="A102" s="102">
        <v>74</v>
      </c>
      <c r="B102" s="13"/>
      <c r="C102" s="13"/>
      <c r="D102" s="13"/>
      <c r="E102" s="8" t="s">
        <v>61</v>
      </c>
      <c r="F102" s="201">
        <v>6089440</v>
      </c>
      <c r="G102" s="21"/>
      <c r="H102" s="34"/>
      <c r="I102" s="34"/>
      <c r="J102" s="33"/>
      <c r="K102" s="36"/>
      <c r="L102" s="35"/>
      <c r="M102" s="109" t="s">
        <v>7</v>
      </c>
    </row>
    <row r="103" spans="1:13" ht="57">
      <c r="A103" s="102">
        <v>75</v>
      </c>
      <c r="B103" s="13"/>
      <c r="C103" s="13"/>
      <c r="D103" s="13"/>
      <c r="E103" s="8" t="s">
        <v>62</v>
      </c>
      <c r="F103" s="201">
        <v>20252</v>
      </c>
      <c r="G103" s="21"/>
      <c r="H103" s="34"/>
      <c r="I103" s="34"/>
      <c r="J103" s="33"/>
      <c r="K103" s="36"/>
      <c r="L103" s="35"/>
      <c r="M103" s="109" t="s">
        <v>7</v>
      </c>
    </row>
    <row r="104" spans="1:13" ht="42.75">
      <c r="A104" s="102">
        <v>76</v>
      </c>
      <c r="B104" s="13"/>
      <c r="C104" s="13"/>
      <c r="D104" s="13"/>
      <c r="E104" s="8" t="s">
        <v>137</v>
      </c>
      <c r="F104" s="57">
        <v>10024460</v>
      </c>
      <c r="G104" s="21">
        <v>10000</v>
      </c>
      <c r="H104" s="34">
        <v>10000</v>
      </c>
      <c r="I104" s="34"/>
      <c r="J104" s="33"/>
      <c r="K104" s="36"/>
      <c r="L104" s="35"/>
      <c r="M104" s="109" t="s">
        <v>7</v>
      </c>
    </row>
    <row r="105" spans="1:13" ht="42.75">
      <c r="A105" s="102">
        <v>77</v>
      </c>
      <c r="B105" s="13"/>
      <c r="C105" s="13"/>
      <c r="D105" s="13"/>
      <c r="E105" s="8" t="s">
        <v>63</v>
      </c>
      <c r="F105" s="57">
        <v>2153505</v>
      </c>
      <c r="G105" s="21"/>
      <c r="H105" s="34"/>
      <c r="I105" s="34"/>
      <c r="J105" s="33"/>
      <c r="K105" s="36"/>
      <c r="L105" s="35"/>
      <c r="M105" s="109" t="s">
        <v>7</v>
      </c>
    </row>
    <row r="106" spans="1:13" ht="28.5">
      <c r="A106" s="102">
        <v>78</v>
      </c>
      <c r="B106" s="13"/>
      <c r="C106" s="13"/>
      <c r="D106" s="13"/>
      <c r="E106" s="8" t="s">
        <v>64</v>
      </c>
      <c r="F106" s="57">
        <v>35000</v>
      </c>
      <c r="G106" s="21"/>
      <c r="H106" s="34"/>
      <c r="I106" s="34"/>
      <c r="J106" s="33"/>
      <c r="K106" s="36"/>
      <c r="L106" s="35"/>
      <c r="M106" s="109" t="s">
        <v>7</v>
      </c>
    </row>
    <row r="107" spans="1:13" ht="28.5">
      <c r="A107" s="102">
        <v>79</v>
      </c>
      <c r="B107" s="13"/>
      <c r="C107" s="13"/>
      <c r="D107" s="13"/>
      <c r="E107" s="8" t="s">
        <v>65</v>
      </c>
      <c r="F107" s="57">
        <v>25000</v>
      </c>
      <c r="G107" s="21"/>
      <c r="H107" s="34"/>
      <c r="I107" s="34"/>
      <c r="J107" s="33"/>
      <c r="K107" s="36"/>
      <c r="L107" s="35"/>
      <c r="M107" s="109" t="s">
        <v>7</v>
      </c>
    </row>
    <row r="108" spans="1:13" ht="28.5">
      <c r="A108" s="102">
        <v>80</v>
      </c>
      <c r="B108" s="13"/>
      <c r="C108" s="13"/>
      <c r="D108" s="13"/>
      <c r="E108" s="8" t="s">
        <v>66</v>
      </c>
      <c r="F108" s="57">
        <v>75000</v>
      </c>
      <c r="G108" s="21"/>
      <c r="H108" s="34"/>
      <c r="I108" s="34"/>
      <c r="J108" s="33"/>
      <c r="K108" s="36"/>
      <c r="L108" s="35"/>
      <c r="M108" s="109" t="s">
        <v>7</v>
      </c>
    </row>
    <row r="109" spans="1:13" ht="28.5">
      <c r="A109" s="102">
        <v>81</v>
      </c>
      <c r="B109" s="13"/>
      <c r="C109" s="13"/>
      <c r="D109" s="13"/>
      <c r="E109" s="18" t="s">
        <v>103</v>
      </c>
      <c r="F109" s="57">
        <v>1050000</v>
      </c>
      <c r="G109" s="21">
        <f aca="true" t="shared" si="2" ref="G109:G129">H109+I109+K109+L109</f>
        <v>50000</v>
      </c>
      <c r="H109" s="43">
        <v>50000</v>
      </c>
      <c r="I109" s="43"/>
      <c r="J109" s="39"/>
      <c r="K109" s="42"/>
      <c r="L109" s="41"/>
      <c r="M109" s="109" t="s">
        <v>7</v>
      </c>
    </row>
    <row r="110" spans="1:13" ht="29.25" thickBot="1">
      <c r="A110" s="103">
        <v>82</v>
      </c>
      <c r="B110" s="6"/>
      <c r="C110" s="6"/>
      <c r="D110" s="140"/>
      <c r="E110" s="18" t="s">
        <v>104</v>
      </c>
      <c r="F110" s="117">
        <v>8008762</v>
      </c>
      <c r="G110" s="91"/>
      <c r="H110" s="43"/>
      <c r="I110" s="43"/>
      <c r="J110" s="39"/>
      <c r="K110" s="42"/>
      <c r="L110" s="41"/>
      <c r="M110" s="110" t="s">
        <v>7</v>
      </c>
    </row>
    <row r="111" spans="1:13" ht="24.75" customHeight="1" thickBot="1">
      <c r="A111" s="250" t="s">
        <v>3</v>
      </c>
      <c r="B111" s="243"/>
      <c r="C111" s="243"/>
      <c r="D111" s="243"/>
      <c r="E111" s="244"/>
      <c r="F111" s="157">
        <f>SUM(F99:F110)</f>
        <v>33529989</v>
      </c>
      <c r="G111" s="157">
        <f>SUM(G99:G110)</f>
        <v>1305028</v>
      </c>
      <c r="H111" s="157">
        <f>SUM(H99:H110)</f>
        <v>923549</v>
      </c>
      <c r="I111" s="46">
        <f>SUM(I99:I110)</f>
        <v>0</v>
      </c>
      <c r="J111" s="44"/>
      <c r="K111" s="48">
        <f>SUM(K99:K110)</f>
        <v>0</v>
      </c>
      <c r="L111" s="47">
        <f>SUM(L99:L110)</f>
        <v>381479</v>
      </c>
      <c r="M111" s="115"/>
    </row>
    <row r="112" spans="1:13" ht="29.25" thickBot="1">
      <c r="A112" s="104">
        <v>83</v>
      </c>
      <c r="B112" s="14">
        <v>900</v>
      </c>
      <c r="C112" s="14">
        <v>90015</v>
      </c>
      <c r="D112" s="14">
        <v>6050</v>
      </c>
      <c r="E112" s="17" t="s">
        <v>67</v>
      </c>
      <c r="F112" s="156">
        <v>200000</v>
      </c>
      <c r="G112" s="91">
        <f t="shared" si="2"/>
        <v>200000</v>
      </c>
      <c r="H112" s="50">
        <v>200000</v>
      </c>
      <c r="I112" s="50"/>
      <c r="J112" s="49"/>
      <c r="K112" s="55"/>
      <c r="L112" s="54"/>
      <c r="M112" s="113" t="s">
        <v>7</v>
      </c>
    </row>
    <row r="113" spans="1:13" ht="27" customHeight="1" thickBot="1">
      <c r="A113" s="250" t="s">
        <v>4</v>
      </c>
      <c r="B113" s="243"/>
      <c r="C113" s="243"/>
      <c r="D113" s="243"/>
      <c r="E113" s="244"/>
      <c r="F113" s="157">
        <v>200000</v>
      </c>
      <c r="G113" s="26">
        <f t="shared" si="2"/>
        <v>200000</v>
      </c>
      <c r="H113" s="46">
        <f>H112</f>
        <v>200000</v>
      </c>
      <c r="I113" s="46">
        <f>I112</f>
        <v>0</v>
      </c>
      <c r="J113" s="44"/>
      <c r="K113" s="48"/>
      <c r="L113" s="47"/>
      <c r="M113" s="116"/>
    </row>
    <row r="114" spans="1:13" ht="14.25">
      <c r="A114" s="101">
        <v>84</v>
      </c>
      <c r="B114" s="9">
        <v>900</v>
      </c>
      <c r="C114" s="9">
        <v>90095</v>
      </c>
      <c r="D114" s="139">
        <v>6050</v>
      </c>
      <c r="E114" s="10" t="s">
        <v>68</v>
      </c>
      <c r="F114" s="20">
        <v>400000</v>
      </c>
      <c r="G114" s="21">
        <f t="shared" si="2"/>
        <v>400000</v>
      </c>
      <c r="H114" s="32">
        <v>400000</v>
      </c>
      <c r="I114" s="32"/>
      <c r="J114" s="28"/>
      <c r="K114" s="31"/>
      <c r="L114" s="30"/>
      <c r="M114" s="112" t="s">
        <v>7</v>
      </c>
    </row>
    <row r="115" spans="1:13" ht="28.5">
      <c r="A115" s="102">
        <v>85</v>
      </c>
      <c r="B115" s="13"/>
      <c r="C115" s="13"/>
      <c r="D115" s="13"/>
      <c r="E115" s="16" t="s">
        <v>69</v>
      </c>
      <c r="F115" s="57">
        <v>300086</v>
      </c>
      <c r="G115" s="21"/>
      <c r="H115" s="34"/>
      <c r="I115" s="34"/>
      <c r="J115" s="33"/>
      <c r="K115" s="36"/>
      <c r="L115" s="35"/>
      <c r="M115" s="109" t="s">
        <v>7</v>
      </c>
    </row>
    <row r="116" spans="1:13" ht="14.25">
      <c r="A116" s="102">
        <v>86</v>
      </c>
      <c r="B116" s="13"/>
      <c r="C116" s="13"/>
      <c r="D116" s="13"/>
      <c r="E116" s="15" t="s">
        <v>70</v>
      </c>
      <c r="F116" s="57">
        <v>530000</v>
      </c>
      <c r="G116" s="21">
        <f t="shared" si="2"/>
        <v>530000</v>
      </c>
      <c r="H116" s="34">
        <v>530000</v>
      </c>
      <c r="I116" s="34"/>
      <c r="J116" s="33"/>
      <c r="K116" s="36"/>
      <c r="L116" s="35"/>
      <c r="M116" s="109" t="s">
        <v>7</v>
      </c>
    </row>
    <row r="117" spans="1:13" ht="28.5">
      <c r="A117" s="102">
        <v>87</v>
      </c>
      <c r="B117" s="13"/>
      <c r="C117" s="13"/>
      <c r="D117" s="13"/>
      <c r="E117" s="16" t="s">
        <v>76</v>
      </c>
      <c r="F117" s="57">
        <v>285938</v>
      </c>
      <c r="G117" s="21">
        <f t="shared" si="2"/>
        <v>270000</v>
      </c>
      <c r="H117" s="43">
        <v>270000</v>
      </c>
      <c r="I117" s="43"/>
      <c r="J117" s="39"/>
      <c r="K117" s="42"/>
      <c r="L117" s="41"/>
      <c r="M117" s="109" t="s">
        <v>7</v>
      </c>
    </row>
    <row r="118" spans="1:13" ht="28.5">
      <c r="A118" s="102">
        <v>88</v>
      </c>
      <c r="B118" s="85"/>
      <c r="C118" s="85"/>
      <c r="D118" s="13"/>
      <c r="E118" s="16" t="s">
        <v>82</v>
      </c>
      <c r="F118" s="57">
        <v>2500132</v>
      </c>
      <c r="G118" s="21">
        <f t="shared" si="2"/>
        <v>150000</v>
      </c>
      <c r="H118" s="43">
        <v>150000</v>
      </c>
      <c r="I118" s="43"/>
      <c r="J118" s="39"/>
      <c r="K118" s="42"/>
      <c r="L118" s="41"/>
      <c r="M118" s="109" t="s">
        <v>7</v>
      </c>
    </row>
    <row r="119" spans="1:13" ht="28.5">
      <c r="A119" s="102">
        <v>89</v>
      </c>
      <c r="B119" s="85"/>
      <c r="C119" s="85"/>
      <c r="D119" s="13"/>
      <c r="E119" s="16" t="s">
        <v>88</v>
      </c>
      <c r="F119" s="57">
        <v>1025000</v>
      </c>
      <c r="G119" s="21">
        <f t="shared" si="2"/>
        <v>25000</v>
      </c>
      <c r="H119" s="43">
        <v>25000</v>
      </c>
      <c r="I119" s="43"/>
      <c r="J119" s="39"/>
      <c r="K119" s="42"/>
      <c r="L119" s="41"/>
      <c r="M119" s="109" t="s">
        <v>7</v>
      </c>
    </row>
    <row r="120" spans="1:13" ht="28.5">
      <c r="A120" s="102">
        <v>90</v>
      </c>
      <c r="B120" s="85"/>
      <c r="C120" s="85"/>
      <c r="D120" s="13"/>
      <c r="E120" s="16" t="s">
        <v>83</v>
      </c>
      <c r="F120" s="57">
        <v>1075000</v>
      </c>
      <c r="G120" s="21">
        <f t="shared" si="2"/>
        <v>75000</v>
      </c>
      <c r="H120" s="43">
        <v>75000</v>
      </c>
      <c r="I120" s="43"/>
      <c r="J120" s="39"/>
      <c r="K120" s="42"/>
      <c r="L120" s="41"/>
      <c r="M120" s="109" t="s">
        <v>7</v>
      </c>
    </row>
    <row r="121" spans="1:13" ht="57">
      <c r="A121" s="103">
        <v>91</v>
      </c>
      <c r="B121" s="86"/>
      <c r="C121" s="86"/>
      <c r="D121" s="13"/>
      <c r="E121" s="16" t="s">
        <v>84</v>
      </c>
      <c r="F121" s="57">
        <v>100000</v>
      </c>
      <c r="G121" s="127">
        <f t="shared" si="2"/>
        <v>100000</v>
      </c>
      <c r="H121" s="43">
        <v>100000</v>
      </c>
      <c r="I121" s="43"/>
      <c r="J121" s="39"/>
      <c r="K121" s="42"/>
      <c r="L121" s="41"/>
      <c r="M121" s="109" t="s">
        <v>7</v>
      </c>
    </row>
    <row r="122" spans="1:13" ht="28.5">
      <c r="A122" s="103">
        <v>92</v>
      </c>
      <c r="B122" s="86"/>
      <c r="C122" s="86"/>
      <c r="D122" s="6"/>
      <c r="E122" s="16" t="s">
        <v>127</v>
      </c>
      <c r="F122" s="117">
        <f>SUM(G122)</f>
        <v>100000</v>
      </c>
      <c r="G122" s="127">
        <f t="shared" si="2"/>
        <v>100000</v>
      </c>
      <c r="H122" s="43">
        <v>100000</v>
      </c>
      <c r="I122" s="43"/>
      <c r="J122" s="39"/>
      <c r="K122" s="42"/>
      <c r="L122" s="41"/>
      <c r="M122" s="109" t="s">
        <v>7</v>
      </c>
    </row>
    <row r="123" spans="1:13" ht="29.25" thickBot="1">
      <c r="A123" s="103">
        <v>93</v>
      </c>
      <c r="B123" s="86"/>
      <c r="C123" s="86"/>
      <c r="D123" s="140"/>
      <c r="E123" s="16" t="s">
        <v>71</v>
      </c>
      <c r="F123" s="117">
        <v>25000</v>
      </c>
      <c r="G123" s="91">
        <f t="shared" si="2"/>
        <v>25000</v>
      </c>
      <c r="H123" s="43">
        <v>25000</v>
      </c>
      <c r="I123" s="43"/>
      <c r="J123" s="39"/>
      <c r="K123" s="42"/>
      <c r="L123" s="41"/>
      <c r="M123" s="110" t="s">
        <v>7</v>
      </c>
    </row>
    <row r="124" spans="1:13" ht="22.5" customHeight="1" thickBot="1">
      <c r="A124" s="242" t="s">
        <v>5</v>
      </c>
      <c r="B124" s="243"/>
      <c r="C124" s="243"/>
      <c r="D124" s="243"/>
      <c r="E124" s="244"/>
      <c r="F124" s="157">
        <f>SUM(F114:F123)</f>
        <v>6341156</v>
      </c>
      <c r="G124" s="26">
        <f t="shared" si="2"/>
        <v>1675000</v>
      </c>
      <c r="H124" s="46">
        <f aca="true" t="shared" si="3" ref="H124:M124">SUM(H114:H123)</f>
        <v>1675000</v>
      </c>
      <c r="I124" s="46">
        <f t="shared" si="3"/>
        <v>0</v>
      </c>
      <c r="J124" s="44"/>
      <c r="K124" s="48">
        <f t="shared" si="3"/>
        <v>0</v>
      </c>
      <c r="L124" s="47">
        <f t="shared" si="3"/>
        <v>0</v>
      </c>
      <c r="M124" s="116">
        <f t="shared" si="3"/>
        <v>0</v>
      </c>
    </row>
    <row r="125" spans="1:13" ht="35.25" customHeight="1" thickBot="1">
      <c r="A125" s="104">
        <v>94</v>
      </c>
      <c r="B125" s="139">
        <v>921</v>
      </c>
      <c r="C125" s="139">
        <v>92109</v>
      </c>
      <c r="D125" s="152">
        <v>6050</v>
      </c>
      <c r="E125" s="7" t="s">
        <v>72</v>
      </c>
      <c r="F125" s="23">
        <v>1825000</v>
      </c>
      <c r="G125" s="91">
        <f t="shared" si="2"/>
        <v>25000</v>
      </c>
      <c r="H125" s="50">
        <v>25000</v>
      </c>
      <c r="I125" s="50"/>
      <c r="J125" s="49"/>
      <c r="K125" s="55"/>
      <c r="L125" s="54"/>
      <c r="M125" s="113" t="s">
        <v>7</v>
      </c>
    </row>
    <row r="126" spans="1:13" ht="22.5" customHeight="1" thickBot="1">
      <c r="A126" s="242" t="s">
        <v>10</v>
      </c>
      <c r="B126" s="246"/>
      <c r="C126" s="246"/>
      <c r="D126" s="246"/>
      <c r="E126" s="247"/>
      <c r="F126" s="157">
        <f>SUM(F125)</f>
        <v>1825000</v>
      </c>
      <c r="G126" s="180">
        <f t="shared" si="2"/>
        <v>25000</v>
      </c>
      <c r="H126" s="46">
        <f>SUM(H125:H125)</f>
        <v>25000</v>
      </c>
      <c r="I126" s="46">
        <f>SUM(I125:I125)</f>
        <v>0</v>
      </c>
      <c r="J126" s="44"/>
      <c r="K126" s="48">
        <f>SUM(K125:K125)</f>
        <v>0</v>
      </c>
      <c r="L126" s="47">
        <f>SUM(L125:L125)</f>
        <v>0</v>
      </c>
      <c r="M126" s="142"/>
    </row>
    <row r="127" spans="1:13" ht="35.25" customHeight="1">
      <c r="A127" s="228">
        <v>95</v>
      </c>
      <c r="B127" s="139">
        <v>926</v>
      </c>
      <c r="C127" s="139">
        <v>92601</v>
      </c>
      <c r="D127" s="187">
        <v>6050</v>
      </c>
      <c r="E127" s="188" t="s">
        <v>73</v>
      </c>
      <c r="F127" s="189">
        <v>11357117</v>
      </c>
      <c r="G127" s="190">
        <f t="shared" si="2"/>
        <v>75000</v>
      </c>
      <c r="H127" s="59">
        <v>75000</v>
      </c>
      <c r="I127" s="59">
        <v>0</v>
      </c>
      <c r="J127" s="58"/>
      <c r="K127" s="191"/>
      <c r="L127" s="56"/>
      <c r="M127" s="237" t="s">
        <v>7</v>
      </c>
    </row>
    <row r="128" spans="1:13" ht="57.75">
      <c r="A128" s="101">
        <v>96</v>
      </c>
      <c r="B128" s="9"/>
      <c r="C128" s="234"/>
      <c r="D128" s="162"/>
      <c r="E128" s="121" t="s">
        <v>114</v>
      </c>
      <c r="F128" s="20">
        <v>90000</v>
      </c>
      <c r="G128" s="21">
        <f t="shared" si="2"/>
        <v>90000</v>
      </c>
      <c r="H128" s="32">
        <v>90000</v>
      </c>
      <c r="I128" s="32"/>
      <c r="J128" s="28"/>
      <c r="K128" s="235"/>
      <c r="L128" s="30"/>
      <c r="M128" s="112"/>
    </row>
    <row r="129" spans="1:13" ht="50.25" customHeight="1" thickBot="1">
      <c r="A129" s="229">
        <v>97</v>
      </c>
      <c r="B129" s="184"/>
      <c r="C129" s="108"/>
      <c r="D129" s="236">
        <v>6050</v>
      </c>
      <c r="E129" s="185" t="s">
        <v>112</v>
      </c>
      <c r="F129" s="186">
        <v>1175000</v>
      </c>
      <c r="G129" s="91">
        <f t="shared" si="2"/>
        <v>1175000</v>
      </c>
      <c r="H129" s="125">
        <v>875000</v>
      </c>
      <c r="I129" s="125">
        <v>0</v>
      </c>
      <c r="J129" s="124"/>
      <c r="K129" s="241">
        <v>300000</v>
      </c>
      <c r="L129" s="141"/>
      <c r="M129" s="233" t="s">
        <v>7</v>
      </c>
    </row>
    <row r="130" spans="1:13" ht="22.5" customHeight="1" thickBot="1">
      <c r="A130" s="248" t="s">
        <v>8</v>
      </c>
      <c r="B130" s="249"/>
      <c r="C130" s="249"/>
      <c r="D130" s="249"/>
      <c r="E130" s="123"/>
      <c r="F130" s="158">
        <f>SUM(F127:F129)</f>
        <v>12622117</v>
      </c>
      <c r="G130" s="180">
        <f>SUM(G127:G129)</f>
        <v>1340000</v>
      </c>
      <c r="H130" s="180">
        <f>SUM(H127:H129)</f>
        <v>1040000</v>
      </c>
      <c r="I130" s="125">
        <f>SUM(I127:I129)</f>
        <v>0</v>
      </c>
      <c r="J130" s="124"/>
      <c r="K130" s="180">
        <f>SUM(K127:K129)</f>
        <v>300000</v>
      </c>
      <c r="L130" s="141">
        <f>SUM(L127)</f>
        <v>0</v>
      </c>
      <c r="M130" s="143"/>
    </row>
    <row r="131" spans="1:17" ht="32.25" customHeight="1" thickBot="1">
      <c r="A131" s="230"/>
      <c r="B131" s="231"/>
      <c r="C131" s="232"/>
      <c r="D131" s="271" t="s">
        <v>0</v>
      </c>
      <c r="E131" s="272"/>
      <c r="F131" s="44">
        <f>F17+F55+F57+F59+F62+F68+F70+F72+F85+F88+F90+F92+F94+F96+F98+F111+F113+F124+F126+F130</f>
        <v>135038848</v>
      </c>
      <c r="G131" s="44">
        <f>G17+G55+G57+G59+G62+G68+G70+G72+G85+G88+G90+G92+G94+G96+G98+G111+G113+G124+G126+G130</f>
        <v>14588206</v>
      </c>
      <c r="H131" s="44">
        <f>H17+H57+H59+H62+H68+H72+H85+H92+H88+H90+H111+H113+H124+H126+H130+H96+H55+H70+H94</f>
        <v>11638355</v>
      </c>
      <c r="I131" s="44">
        <f>I17+I57+I59+I62+I68+I72+I85+I92+I88+I90+I111+I113+I124+I126+I130+I96+I55</f>
        <v>0</v>
      </c>
      <c r="J131" s="44">
        <f>J17+J57+J59+J62+J68+J72+J85+J92+J88+J90+J111+J113+J124+J126+J130+J96+J55</f>
        <v>0</v>
      </c>
      <c r="K131" s="48">
        <f>K17+K57+K59+K62+K68+K72+K85+K92+K88+K90+K111+K113+K124+K126+K130+K96+K55</f>
        <v>300000</v>
      </c>
      <c r="L131" s="44">
        <f>L17+L57+L59+L62+L68+L72+L85+L92+L88+L90+L111+L113+L124+L126+L130+L96+L55</f>
        <v>2649851</v>
      </c>
      <c r="M131" s="47">
        <f>M17+M57+M59+M62+M68+M72+M85+M92+M88+M90+M111+M113+M124+M126+M130</f>
        <v>0</v>
      </c>
      <c r="N131" s="3"/>
      <c r="O131" s="61"/>
      <c r="P131" s="3"/>
      <c r="Q131" s="3"/>
    </row>
    <row r="132" spans="4:13" ht="12.75">
      <c r="D132" s="4"/>
      <c r="E132" s="5"/>
      <c r="F132" s="118"/>
      <c r="G132" s="5"/>
      <c r="H132" s="5"/>
      <c r="I132" s="5"/>
      <c r="J132" s="5"/>
      <c r="K132" s="5"/>
      <c r="L132" s="5"/>
      <c r="M132" s="5"/>
    </row>
    <row r="133" spans="4:13" ht="14.25" customHeight="1">
      <c r="D133" s="4"/>
      <c r="E133" s="5"/>
      <c r="F133" s="126"/>
      <c r="G133" s="5"/>
      <c r="H133" s="5"/>
      <c r="I133" s="5"/>
      <c r="J133" s="5"/>
      <c r="K133" s="5"/>
      <c r="L133" s="5"/>
      <c r="M133" s="5"/>
    </row>
    <row r="134" spans="4:13" ht="14.25" customHeight="1">
      <c r="D134" s="4"/>
      <c r="E134" s="5"/>
      <c r="F134" s="5"/>
      <c r="G134" s="5"/>
      <c r="H134" s="5"/>
      <c r="I134" s="5"/>
      <c r="J134" s="5"/>
      <c r="K134" s="5"/>
      <c r="L134" s="5"/>
      <c r="M134" s="5"/>
    </row>
    <row r="135" spans="4:13" ht="18" customHeight="1">
      <c r="D135" s="4"/>
      <c r="E135" s="5"/>
      <c r="F135" s="5"/>
      <c r="G135" s="5"/>
      <c r="H135" s="5"/>
      <c r="I135" s="5"/>
      <c r="J135" s="5"/>
      <c r="K135" s="153" t="s">
        <v>99</v>
      </c>
      <c r="L135" s="153"/>
      <c r="M135" s="5"/>
    </row>
    <row r="136" spans="4:13" ht="15">
      <c r="D136" s="4"/>
      <c r="E136" s="5"/>
      <c r="F136" s="5"/>
      <c r="G136" s="5"/>
      <c r="H136" s="5"/>
      <c r="I136" s="5"/>
      <c r="J136" s="5"/>
      <c r="K136" s="153"/>
      <c r="L136" s="153"/>
      <c r="M136" s="5"/>
    </row>
    <row r="137" spans="4:13" ht="15">
      <c r="D137" s="4"/>
      <c r="E137" s="5"/>
      <c r="F137" s="5"/>
      <c r="G137" s="5"/>
      <c r="H137" s="5"/>
      <c r="I137" s="5"/>
      <c r="J137" s="5"/>
      <c r="K137" s="153"/>
      <c r="L137" s="153"/>
      <c r="M137" s="5"/>
    </row>
    <row r="138" spans="4:13" ht="15">
      <c r="D138" s="4"/>
      <c r="E138" s="5"/>
      <c r="F138" s="5"/>
      <c r="G138" s="5"/>
      <c r="H138" s="5"/>
      <c r="I138" s="5"/>
      <c r="J138" s="5"/>
      <c r="K138" s="153" t="s">
        <v>100</v>
      </c>
      <c r="L138" s="153"/>
      <c r="M138" s="5"/>
    </row>
    <row r="139" spans="11:12" ht="15">
      <c r="K139" s="153"/>
      <c r="L139" s="153"/>
    </row>
  </sheetData>
  <mergeCells count="32">
    <mergeCell ref="D131:E131"/>
    <mergeCell ref="A62:E62"/>
    <mergeCell ref="A68:E68"/>
    <mergeCell ref="A72:E72"/>
    <mergeCell ref="A85:E85"/>
    <mergeCell ref="A88:E88"/>
    <mergeCell ref="A90:E90"/>
    <mergeCell ref="A96:E96"/>
    <mergeCell ref="A94:E94"/>
    <mergeCell ref="A70:E70"/>
    <mergeCell ref="A17:E17"/>
    <mergeCell ref="A59:E59"/>
    <mergeCell ref="B10:B12"/>
    <mergeCell ref="C10:C12"/>
    <mergeCell ref="A10:A12"/>
    <mergeCell ref="M10:M12"/>
    <mergeCell ref="F10:F12"/>
    <mergeCell ref="G11:G12"/>
    <mergeCell ref="H11:L11"/>
    <mergeCell ref="G10:L10"/>
    <mergeCell ref="J12:K12"/>
    <mergeCell ref="E10:E12"/>
    <mergeCell ref="A98:E98"/>
    <mergeCell ref="A6:L6"/>
    <mergeCell ref="A126:E126"/>
    <mergeCell ref="A130:D130"/>
    <mergeCell ref="A111:E111"/>
    <mergeCell ref="A113:E113"/>
    <mergeCell ref="A124:E124"/>
    <mergeCell ref="D10:D12"/>
    <mergeCell ref="J13:K13"/>
    <mergeCell ref="A92:E92"/>
  </mergeCells>
  <printOptions horizontalCentered="1"/>
  <pageMargins left="0.1968503937007874" right="0.1968503937007874" top="0.1968503937007874" bottom="0.3937007874015748" header="0.11811023622047245" footer="0.1968503937007874"/>
  <pageSetup fitToHeight="4" fitToWidth="2" horizontalDpi="600" verticalDpi="600" orientation="landscape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2007-06-29T09:36:58Z</cp:lastPrinted>
  <dcterms:created xsi:type="dcterms:W3CDTF">2000-11-14T08:39:01Z</dcterms:created>
  <dcterms:modified xsi:type="dcterms:W3CDTF">2007-08-28T10:53:37Z</dcterms:modified>
  <cp:category/>
  <cp:version/>
  <cp:contentType/>
  <cp:contentStatus/>
</cp:coreProperties>
</file>