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<sst xmlns="http://schemas.openxmlformats.org/spreadsheetml/2006/main" count="215" uniqueCount="128">
  <si>
    <t>Nakłady dotychczas poniesione</t>
  </si>
  <si>
    <t xml:space="preserve">Ogółem </t>
  </si>
  <si>
    <t xml:space="preserve"> </t>
  </si>
  <si>
    <t>Ogółem rozdz. 60016</t>
  </si>
  <si>
    <t>Ogółem rozdz.70005</t>
  </si>
  <si>
    <t>Ogółem rozdz.90015</t>
  </si>
  <si>
    <t>Ogółem rozdz. 01010</t>
  </si>
  <si>
    <t>Urząd Miejski</t>
  </si>
  <si>
    <t>Ogółem rozdz.92601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</si>
  <si>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</si>
  <si>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</si>
  <si>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</si>
  <si>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</si>
  <si>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</si>
  <si>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</si>
  <si>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</si>
  <si>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</si>
  <si>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</si>
  <si>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</si>
  <si>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</si>
  <si>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</si>
  <si>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</si>
  <si>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</si>
  <si>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</si>
  <si>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</si>
  <si>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</si>
  <si>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</si>
  <si>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</si>
  <si>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</si>
  <si>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</si>
  <si>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</si>
  <si>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</si>
  <si>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</si>
  <si>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</si>
  <si>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</si>
  <si>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</si>
  <si>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</si>
  <si>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</si>
  <si>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</si>
  <si>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</si>
  <si>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</si>
  <si>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</si>
  <si>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</si>
  <si>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</si>
  <si>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</si>
  <si>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</si>
  <si>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</si>
  <si>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</si>
  <si>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</si>
  <si>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</si>
  <si>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</si>
  <si>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</si>
  <si>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</si>
  <si>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</si>
  <si>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</si>
  <si>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</si>
  <si>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</si>
  <si>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</si>
  <si>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</si>
  <si>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</si>
  <si>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</si>
  <si>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</si>
  <si>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</si>
  <si>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</si>
  <si>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</si>
  <si>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</si>
  <si>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</si>
  <si>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</si>
  <si>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</si>
  <si>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</si>
  <si>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</si>
  <si>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</si>
  <si>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</si>
  <si>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</si>
  <si>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</si>
  <si>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</si>
  <si>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</si>
  <si>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</si>
  <si>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lata nast..</t>
  </si>
  <si>
    <t>Zakup inwestycyjne</t>
  </si>
  <si>
    <t>Limity wydatków na wieloletnie programy inwestycyjne w latach 2007 - 2009</t>
  </si>
  <si>
    <t>Rady Miejskiej w Wyszkowie</t>
  </si>
  <si>
    <t>jednostka organizacyjna realizująca program lub koordynująca wykonanie programu</t>
  </si>
  <si>
    <t>Budowa chodnika wzdłuż ul.Pułtuskiej ( do cmentarza)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</si>
  <si>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</si>
  <si>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</si>
  <si>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</si>
  <si>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</si>
  <si>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</si>
  <si>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</si>
  <si>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</si>
  <si>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</si>
  <si>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</si>
  <si>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</si>
  <si>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</si>
  <si>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</si>
  <si>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</si>
  <si>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</si>
  <si>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</si>
  <si>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</si>
  <si>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</si>
  <si>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</si>
  <si>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</si>
  <si>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</si>
  <si>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</si>
  <si>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</si>
  <si>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</si>
  <si>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</si>
  <si>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( dokumentacja)</t>
  </si>
  <si>
    <t>Modernizacja ulicy Leśnej etap I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</si>
  <si>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</si>
  <si>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</si>
  <si>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</si>
  <si>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</si>
  <si>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</si>
  <si>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</si>
  <si>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</si>
  <si>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</si>
  <si>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</si>
  <si>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</si>
  <si>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>Budowa dróg w Rybienku Nowym</t>
  </si>
  <si>
    <t>Budowa i wyposażenie kompleksów sportowo - rekreacyjnych na terenach wiejskich ( Lucynów, Łosinno, Stary Leszczydół, Leszczydół Nowiny)</t>
  </si>
  <si>
    <t>Załącznik Nr 2</t>
  </si>
  <si>
    <t>z dnia 26 kwietnia 2007 r.</t>
  </si>
  <si>
    <t>Budowa boisk sportowych i placów rekreacyjnych na terenach gminnych w ramach programu uaktywnienia sportowego dzieci i młodzieży</t>
  </si>
  <si>
    <t>Budowa boiska sportowego wielofunkyjnego przy Szkole Podstawowej Nr 5</t>
  </si>
  <si>
    <t>Modernizacja Szkoły Podstawowej w Leszczydole Nowinach</t>
  </si>
  <si>
    <t>do Uchwały Nr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</si>
</sst>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3" fontId="5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5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right" wrapText="1"/>
    </xf>
    <xf numFmtId="3" fontId="5" fillId="0" borderId="4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9" xfId="0" applyFont="1" applyBorder="1" applyAlignment="1">
      <alignment/>
    </xf>
    <xf numFmtId="3" fontId="4" fillId="0" borderId="5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50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7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7" xfId="0" applyFont="1" applyBorder="1" applyAlignment="1">
      <alignment wrapText="1"/>
    </xf>
    <xf numFmtId="0" fontId="4" fillId="0" borderId="51" xfId="0" applyFont="1" applyBorder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39" xfId="0" applyNumberFormat="1" applyFont="1" applyBorder="1" applyAlignment="1">
      <alignment/>
    </xf>
    <xf numFmtId="3" fontId="5" fillId="0" borderId="52" xfId="0" applyNumberFormat="1" applyFont="1" applyBorder="1" applyAlignment="1">
      <alignment horizontal="right" wrapText="1"/>
    </xf>
    <xf numFmtId="3" fontId="5" fillId="0" borderId="4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53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49" xfId="0" applyFont="1" applyBorder="1" applyAlignment="1">
      <alignment wrapText="1"/>
    </xf>
    <xf numFmtId="3" fontId="4" fillId="0" borderId="49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/>
    </xf>
    <xf numFmtId="0" fontId="4" fillId="0" borderId="54" xfId="0" applyFont="1" applyBorder="1" applyAlignment="1">
      <alignment horizontal="center" wrapText="1"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53" xfId="0" applyNumberFormat="1" applyFont="1" applyBorder="1" applyAlignment="1">
      <alignment horizontal="right" wrapText="1"/>
    </xf>
    <xf numFmtId="3" fontId="4" fillId="0" borderId="54" xfId="0" applyNumberFormat="1" applyFont="1" applyBorder="1" applyAlignment="1">
      <alignment/>
    </xf>
    <xf numFmtId="3" fontId="5" fillId="0" borderId="51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57" xfId="0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0" fontId="0" fillId="0" borderId="28" xfId="0" applyFont="1" applyBorder="1" applyAlignment="1">
      <alignment/>
    </xf>
    <xf numFmtId="0" fontId="10" fillId="0" borderId="9" xfId="0" applyFont="1" applyBorder="1" applyAlignment="1">
      <alignment wrapText="1"/>
    </xf>
    <xf numFmtId="0" fontId="4" fillId="0" borderId="47" xfId="0" applyFont="1" applyBorder="1" applyAlignment="1">
      <alignment/>
    </xf>
    <xf numFmtId="0" fontId="1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6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="75" zoomScaleNormal="75" workbookViewId="0" topLeftCell="A88">
      <selection activeCell="I88" sqref="I88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6" width="13.375" style="1" customWidth="1"/>
    <col min="17" max="17" width="11.75390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14:15" ht="14.25">
      <c r="N1" s="138"/>
      <c r="O1" s="138" t="s">
        <v>122</v>
      </c>
    </row>
    <row r="2" spans="14:15" ht="14.25">
      <c r="N2" s="138"/>
      <c r="O2" s="138" t="s">
        <v>127</v>
      </c>
    </row>
    <row r="3" spans="14:15" ht="14.25">
      <c r="N3" s="138"/>
      <c r="O3" s="138" t="s">
        <v>81</v>
      </c>
    </row>
    <row r="4" spans="14:15" ht="14.25">
      <c r="N4" s="138"/>
      <c r="O4" s="138" t="s">
        <v>123</v>
      </c>
    </row>
    <row r="5" spans="5:15" ht="14.25">
      <c r="E5" s="1" t="s">
        <v>2</v>
      </c>
      <c r="N5" s="138"/>
      <c r="O5" s="138"/>
    </row>
    <row r="6" spans="9:16" ht="14.25">
      <c r="I6" s="6"/>
      <c r="J6" s="6"/>
      <c r="K6" s="6"/>
      <c r="L6" s="6"/>
      <c r="M6" s="6"/>
      <c r="N6" s="139"/>
      <c r="O6" s="139"/>
      <c r="P6" s="6"/>
    </row>
    <row r="7" spans="14:15" ht="14.25">
      <c r="N7" s="138"/>
      <c r="O7" s="138"/>
    </row>
    <row r="9" spans="4:17" ht="15.75">
      <c r="D9" s="253" t="s">
        <v>80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</row>
    <row r="10" spans="4:17" ht="17.25" customHeight="1" thickBo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8.25" customHeight="1" hidden="1"/>
    <row r="12" spans="1:17" ht="23.25" customHeight="1">
      <c r="A12" s="241" t="s">
        <v>21</v>
      </c>
      <c r="B12" s="247" t="s">
        <v>22</v>
      </c>
      <c r="C12" s="247" t="s">
        <v>23</v>
      </c>
      <c r="D12" s="222" t="s">
        <v>24</v>
      </c>
      <c r="E12" s="222" t="s">
        <v>113</v>
      </c>
      <c r="F12" s="222" t="s">
        <v>25</v>
      </c>
      <c r="G12" s="225" t="s">
        <v>0</v>
      </c>
      <c r="H12" s="233" t="s">
        <v>14</v>
      </c>
      <c r="I12" s="234"/>
      <c r="J12" s="234"/>
      <c r="K12" s="234"/>
      <c r="L12" s="234"/>
      <c r="M12" s="234"/>
      <c r="N12" s="234"/>
      <c r="O12" s="234"/>
      <c r="P12" s="235"/>
      <c r="Q12" s="219" t="s">
        <v>82</v>
      </c>
    </row>
    <row r="13" spans="1:17" ht="25.5" customHeight="1">
      <c r="A13" s="242"/>
      <c r="B13" s="248"/>
      <c r="C13" s="248"/>
      <c r="D13" s="248"/>
      <c r="E13" s="223"/>
      <c r="F13" s="223"/>
      <c r="G13" s="226"/>
      <c r="H13" s="228" t="s">
        <v>15</v>
      </c>
      <c r="I13" s="230" t="s">
        <v>20</v>
      </c>
      <c r="J13" s="231"/>
      <c r="K13" s="231"/>
      <c r="L13" s="231"/>
      <c r="M13" s="232"/>
      <c r="N13" s="236">
        <v>2008</v>
      </c>
      <c r="O13" s="238">
        <v>2009</v>
      </c>
      <c r="P13" s="240" t="s">
        <v>78</v>
      </c>
      <c r="Q13" s="220"/>
    </row>
    <row r="14" spans="1:17" ht="83.25" customHeight="1">
      <c r="A14" s="243"/>
      <c r="B14" s="249"/>
      <c r="C14" s="249"/>
      <c r="D14" s="249"/>
      <c r="E14" s="224"/>
      <c r="F14" s="224"/>
      <c r="G14" s="227"/>
      <c r="H14" s="229"/>
      <c r="I14" s="94" t="s">
        <v>16</v>
      </c>
      <c r="J14" s="94" t="s">
        <v>17</v>
      </c>
      <c r="K14" s="252" t="s">
        <v>18</v>
      </c>
      <c r="L14" s="251"/>
      <c r="M14" s="95" t="s">
        <v>19</v>
      </c>
      <c r="N14" s="237"/>
      <c r="O14" s="239"/>
      <c r="P14" s="239"/>
      <c r="Q14" s="221"/>
    </row>
    <row r="15" spans="1:17" ht="25.5" customHeight="1">
      <c r="A15" s="152">
        <v>1</v>
      </c>
      <c r="B15" s="153">
        <v>2</v>
      </c>
      <c r="C15" s="153">
        <v>3</v>
      </c>
      <c r="D15" s="154">
        <v>4</v>
      </c>
      <c r="E15" s="155">
        <v>5</v>
      </c>
      <c r="F15" s="156">
        <v>6</v>
      </c>
      <c r="G15" s="157">
        <v>7</v>
      </c>
      <c r="H15" s="158">
        <v>8</v>
      </c>
      <c r="I15" s="159">
        <v>9</v>
      </c>
      <c r="J15" s="159">
        <v>10</v>
      </c>
      <c r="K15" s="250">
        <v>11</v>
      </c>
      <c r="L15" s="251"/>
      <c r="M15" s="160">
        <v>12</v>
      </c>
      <c r="N15" s="161">
        <v>13</v>
      </c>
      <c r="O15" s="162">
        <v>14</v>
      </c>
      <c r="P15" s="162">
        <v>15</v>
      </c>
      <c r="Q15" s="163">
        <v>16</v>
      </c>
    </row>
    <row r="16" spans="1:17" ht="42.75">
      <c r="A16" s="108">
        <v>1</v>
      </c>
      <c r="B16" s="100" t="s">
        <v>26</v>
      </c>
      <c r="C16" s="100" t="s">
        <v>27</v>
      </c>
      <c r="D16" s="101" t="s">
        <v>28</v>
      </c>
      <c r="E16" s="11" t="s">
        <v>106</v>
      </c>
      <c r="F16" s="62">
        <f>G16+H16+N16+O16+P16</f>
        <v>12000</v>
      </c>
      <c r="G16" s="115"/>
      <c r="H16" s="22"/>
      <c r="I16" s="23"/>
      <c r="J16" s="23"/>
      <c r="K16" s="78"/>
      <c r="L16" s="86"/>
      <c r="M16" s="71"/>
      <c r="N16" s="86">
        <v>12000</v>
      </c>
      <c r="O16" s="23"/>
      <c r="P16" s="23"/>
      <c r="Q16" s="125" t="s">
        <v>7</v>
      </c>
    </row>
    <row r="17" spans="1:17" ht="42.75">
      <c r="A17" s="109">
        <v>2</v>
      </c>
      <c r="B17" s="96"/>
      <c r="C17" s="96"/>
      <c r="D17" s="12"/>
      <c r="E17" s="11" t="s">
        <v>29</v>
      </c>
      <c r="F17" s="62">
        <f aca="true" t="shared" si="0" ref="F17:F101">G17+H17+N17+O17+P17</f>
        <v>350000</v>
      </c>
      <c r="G17" s="116">
        <v>12160</v>
      </c>
      <c r="H17" s="22"/>
      <c r="I17" s="23"/>
      <c r="J17" s="23"/>
      <c r="K17" s="78"/>
      <c r="L17" s="86"/>
      <c r="M17" s="71"/>
      <c r="N17" s="86">
        <v>337840</v>
      </c>
      <c r="O17" s="23"/>
      <c r="P17" s="23"/>
      <c r="Q17" s="125" t="s">
        <v>7</v>
      </c>
    </row>
    <row r="18" spans="1:17" ht="29.25" thickBot="1">
      <c r="A18" s="110">
        <v>3</v>
      </c>
      <c r="B18" s="97"/>
      <c r="C18" s="97"/>
      <c r="D18" s="13"/>
      <c r="E18" s="20" t="s">
        <v>30</v>
      </c>
      <c r="F18" s="133">
        <f t="shared" si="0"/>
        <v>1830000</v>
      </c>
      <c r="G18" s="117"/>
      <c r="H18" s="98">
        <f aca="true" t="shared" si="1" ref="H18:H47">I18+J18+L18+M18</f>
        <v>100000</v>
      </c>
      <c r="I18" s="25">
        <v>100000</v>
      </c>
      <c r="J18" s="25"/>
      <c r="K18" s="79"/>
      <c r="L18" s="87"/>
      <c r="M18" s="72"/>
      <c r="N18" s="87">
        <v>730000</v>
      </c>
      <c r="O18" s="25">
        <v>1000000</v>
      </c>
      <c r="P18" s="25"/>
      <c r="Q18" s="126" t="s">
        <v>7</v>
      </c>
    </row>
    <row r="19" spans="1:17" ht="27" customHeight="1" thickBot="1">
      <c r="A19" s="244" t="s">
        <v>6</v>
      </c>
      <c r="B19" s="254"/>
      <c r="C19" s="254"/>
      <c r="D19" s="254"/>
      <c r="E19" s="255"/>
      <c r="F19" s="26">
        <f t="shared" si="0"/>
        <v>2192000</v>
      </c>
      <c r="G19" s="61">
        <f>SUM(G16:G18)</f>
        <v>12160</v>
      </c>
      <c r="H19" s="27">
        <f t="shared" si="1"/>
        <v>100000</v>
      </c>
      <c r="I19" s="28">
        <f>I16+I18+I17</f>
        <v>100000</v>
      </c>
      <c r="J19" s="28">
        <f>J16+J18+J17</f>
        <v>0</v>
      </c>
      <c r="K19" s="80"/>
      <c r="L19" s="69">
        <f>L16+L18+L17</f>
        <v>0</v>
      </c>
      <c r="M19" s="73">
        <f>M16+M18+M17</f>
        <v>0</v>
      </c>
      <c r="N19" s="69">
        <f>SUM(N16:N18)</f>
        <v>1079840</v>
      </c>
      <c r="O19" s="28">
        <f>SUM(O16:O18)</f>
        <v>1000000</v>
      </c>
      <c r="P19" s="28">
        <f>SUM(P16:P18)</f>
        <v>0</v>
      </c>
      <c r="Q19" s="127"/>
    </row>
    <row r="20" spans="1:17" ht="28.5">
      <c r="A20" s="111">
        <v>4</v>
      </c>
      <c r="B20" s="10">
        <v>600</v>
      </c>
      <c r="C20" s="10">
        <v>60016</v>
      </c>
      <c r="D20" s="103">
        <v>6050</v>
      </c>
      <c r="E20" s="11" t="s">
        <v>107</v>
      </c>
      <c r="F20" s="21">
        <f t="shared" si="0"/>
        <v>1270477</v>
      </c>
      <c r="G20" s="29">
        <v>915477</v>
      </c>
      <c r="H20" s="22"/>
      <c r="I20" s="30"/>
      <c r="J20" s="30"/>
      <c r="K20" s="81"/>
      <c r="L20" s="88"/>
      <c r="M20" s="74"/>
      <c r="N20" s="88">
        <v>100000</v>
      </c>
      <c r="O20" s="30">
        <v>100000</v>
      </c>
      <c r="P20" s="30">
        <v>155000</v>
      </c>
      <c r="Q20" s="128" t="s">
        <v>7</v>
      </c>
    </row>
    <row r="21" spans="1:17" ht="57">
      <c r="A21" s="112">
        <v>5</v>
      </c>
      <c r="B21" s="14"/>
      <c r="C21" s="14"/>
      <c r="D21" s="10"/>
      <c r="E21" s="9" t="s">
        <v>101</v>
      </c>
      <c r="F21" s="62">
        <f t="shared" si="0"/>
        <v>2559954</v>
      </c>
      <c r="G21" s="34">
        <v>24954</v>
      </c>
      <c r="H21" s="22">
        <f t="shared" si="1"/>
        <v>35000</v>
      </c>
      <c r="I21" s="35">
        <v>35000</v>
      </c>
      <c r="J21" s="35"/>
      <c r="K21" s="34"/>
      <c r="L21" s="37"/>
      <c r="M21" s="36"/>
      <c r="N21" s="37">
        <v>500000</v>
      </c>
      <c r="O21" s="35">
        <v>500000</v>
      </c>
      <c r="P21" s="35">
        <v>1500000</v>
      </c>
      <c r="Q21" s="125" t="s">
        <v>7</v>
      </c>
    </row>
    <row r="22" spans="1:17" ht="42.75">
      <c r="A22" s="112">
        <v>6</v>
      </c>
      <c r="B22" s="14"/>
      <c r="C22" s="14"/>
      <c r="D22" s="12"/>
      <c r="E22" s="9" t="s">
        <v>31</v>
      </c>
      <c r="F22" s="62">
        <f t="shared" si="0"/>
        <v>1000000</v>
      </c>
      <c r="G22" s="34"/>
      <c r="H22" s="22"/>
      <c r="I22" s="38"/>
      <c r="J22" s="38"/>
      <c r="K22" s="82"/>
      <c r="L22" s="89"/>
      <c r="M22" s="75"/>
      <c r="N22" s="89"/>
      <c r="O22" s="38"/>
      <c r="P22" s="38">
        <v>1000000</v>
      </c>
      <c r="Q22" s="125" t="s">
        <v>7</v>
      </c>
    </row>
    <row r="23" spans="1:17" ht="28.5">
      <c r="A23" s="112">
        <v>7</v>
      </c>
      <c r="B23" s="14"/>
      <c r="C23" s="14"/>
      <c r="D23" s="12"/>
      <c r="E23" s="9" t="s">
        <v>32</v>
      </c>
      <c r="F23" s="62">
        <f t="shared" si="0"/>
        <v>4143911</v>
      </c>
      <c r="G23" s="34">
        <v>443911</v>
      </c>
      <c r="H23" s="22">
        <f t="shared" si="1"/>
        <v>100000</v>
      </c>
      <c r="I23" s="38">
        <v>100000</v>
      </c>
      <c r="J23" s="38"/>
      <c r="K23" s="82"/>
      <c r="L23" s="89"/>
      <c r="M23" s="75"/>
      <c r="N23" s="89">
        <v>1000000</v>
      </c>
      <c r="O23" s="38">
        <v>2600000</v>
      </c>
      <c r="P23" s="38"/>
      <c r="Q23" s="125" t="s">
        <v>7</v>
      </c>
    </row>
    <row r="24" spans="1:17" ht="57">
      <c r="A24" s="112">
        <v>8</v>
      </c>
      <c r="B24" s="14"/>
      <c r="C24" s="14"/>
      <c r="D24" s="12"/>
      <c r="E24" s="9" t="s">
        <v>33</v>
      </c>
      <c r="F24" s="62">
        <f t="shared" si="0"/>
        <v>1383328</v>
      </c>
      <c r="G24" s="34">
        <v>4578</v>
      </c>
      <c r="H24" s="22">
        <f t="shared" si="1"/>
        <v>25000</v>
      </c>
      <c r="I24" s="38">
        <v>25000</v>
      </c>
      <c r="J24" s="38"/>
      <c r="K24" s="82"/>
      <c r="L24" s="89"/>
      <c r="M24" s="75"/>
      <c r="N24" s="89">
        <v>1353750</v>
      </c>
      <c r="O24" s="38"/>
      <c r="P24" s="38"/>
      <c r="Q24" s="125" t="s">
        <v>7</v>
      </c>
    </row>
    <row r="25" spans="1:17" ht="42.75">
      <c r="A25" s="112">
        <v>9</v>
      </c>
      <c r="B25" s="14"/>
      <c r="C25" s="14"/>
      <c r="D25" s="14"/>
      <c r="E25" s="9" t="s">
        <v>34</v>
      </c>
      <c r="F25" s="62">
        <f t="shared" si="0"/>
        <v>3833205</v>
      </c>
      <c r="G25" s="39">
        <v>568589</v>
      </c>
      <c r="H25" s="22">
        <f t="shared" si="1"/>
        <v>3264616</v>
      </c>
      <c r="I25" s="40">
        <v>996244</v>
      </c>
      <c r="J25" s="40"/>
      <c r="K25" s="83"/>
      <c r="L25" s="90"/>
      <c r="M25" s="76">
        <v>2268372</v>
      </c>
      <c r="N25" s="90"/>
      <c r="O25" s="40"/>
      <c r="P25" s="40"/>
      <c r="Q25" s="125" t="s">
        <v>7</v>
      </c>
    </row>
    <row r="26" spans="1:17" ht="42.75">
      <c r="A26" s="112">
        <v>10</v>
      </c>
      <c r="B26" s="14"/>
      <c r="C26" s="14"/>
      <c r="D26" s="14"/>
      <c r="E26" s="9" t="s">
        <v>35</v>
      </c>
      <c r="F26" s="62">
        <f t="shared" si="0"/>
        <v>7257963</v>
      </c>
      <c r="G26" s="39">
        <v>1232963</v>
      </c>
      <c r="H26" s="22">
        <f t="shared" si="1"/>
        <v>25000</v>
      </c>
      <c r="I26" s="40">
        <v>25000</v>
      </c>
      <c r="J26" s="40"/>
      <c r="K26" s="83"/>
      <c r="L26" s="90"/>
      <c r="M26" s="76"/>
      <c r="N26" s="90">
        <v>2000000</v>
      </c>
      <c r="O26" s="40">
        <v>4000000</v>
      </c>
      <c r="P26" s="40"/>
      <c r="Q26" s="125" t="s">
        <v>7</v>
      </c>
    </row>
    <row r="27" spans="1:17" ht="42.75">
      <c r="A27" s="112">
        <v>11</v>
      </c>
      <c r="B27" s="14"/>
      <c r="C27" s="14"/>
      <c r="D27" s="14"/>
      <c r="E27" s="9" t="s">
        <v>36</v>
      </c>
      <c r="F27" s="62">
        <f t="shared" si="0"/>
        <v>5400000</v>
      </c>
      <c r="G27" s="39"/>
      <c r="H27" s="22">
        <f t="shared" si="1"/>
        <v>200000</v>
      </c>
      <c r="I27" s="40">
        <v>200000</v>
      </c>
      <c r="J27" s="40"/>
      <c r="K27" s="83"/>
      <c r="L27" s="90"/>
      <c r="M27" s="76"/>
      <c r="N27" s="90"/>
      <c r="O27" s="40">
        <v>200000</v>
      </c>
      <c r="P27" s="40">
        <v>5000000</v>
      </c>
      <c r="Q27" s="125"/>
    </row>
    <row r="28" spans="1:17" ht="57">
      <c r="A28" s="112">
        <v>12</v>
      </c>
      <c r="B28" s="14"/>
      <c r="C28" s="14"/>
      <c r="D28" s="12"/>
      <c r="E28" s="9" t="s">
        <v>38</v>
      </c>
      <c r="F28" s="62">
        <f t="shared" si="0"/>
        <v>1680000</v>
      </c>
      <c r="G28" s="34"/>
      <c r="H28" s="22">
        <f t="shared" si="1"/>
        <v>20000</v>
      </c>
      <c r="I28" s="38">
        <v>20000</v>
      </c>
      <c r="J28" s="38"/>
      <c r="K28" s="82"/>
      <c r="L28" s="89"/>
      <c r="M28" s="75"/>
      <c r="N28" s="89"/>
      <c r="O28" s="38"/>
      <c r="P28" s="38">
        <v>1660000</v>
      </c>
      <c r="Q28" s="125" t="s">
        <v>7</v>
      </c>
    </row>
    <row r="29" spans="1:17" ht="42.75">
      <c r="A29" s="112">
        <v>13</v>
      </c>
      <c r="B29" s="14"/>
      <c r="C29" s="14"/>
      <c r="D29" s="12"/>
      <c r="E29" s="9" t="s">
        <v>37</v>
      </c>
      <c r="F29" s="62">
        <f t="shared" si="0"/>
        <v>2504000</v>
      </c>
      <c r="G29" s="34">
        <v>4000</v>
      </c>
      <c r="H29" s="22"/>
      <c r="I29" s="38"/>
      <c r="J29" s="38"/>
      <c r="K29" s="82"/>
      <c r="L29" s="89"/>
      <c r="M29" s="75"/>
      <c r="N29" s="89"/>
      <c r="O29" s="38">
        <v>625000</v>
      </c>
      <c r="P29" s="38">
        <v>1875000</v>
      </c>
      <c r="Q29" s="125" t="s">
        <v>7</v>
      </c>
    </row>
    <row r="30" spans="1:17" ht="42.75">
      <c r="A30" s="112">
        <v>14</v>
      </c>
      <c r="B30" s="14"/>
      <c r="C30" s="14"/>
      <c r="D30" s="12"/>
      <c r="E30" s="9" t="s">
        <v>39</v>
      </c>
      <c r="F30" s="62">
        <f t="shared" si="0"/>
        <v>30000</v>
      </c>
      <c r="G30" s="34"/>
      <c r="H30" s="22"/>
      <c r="I30" s="38"/>
      <c r="J30" s="38"/>
      <c r="K30" s="82"/>
      <c r="L30" s="89"/>
      <c r="M30" s="75"/>
      <c r="N30" s="89">
        <v>30000</v>
      </c>
      <c r="O30" s="38"/>
      <c r="P30" s="38"/>
      <c r="Q30" s="125" t="s">
        <v>7</v>
      </c>
    </row>
    <row r="31" spans="1:17" ht="28.5">
      <c r="A31" s="112">
        <v>15</v>
      </c>
      <c r="B31" s="14"/>
      <c r="C31" s="14"/>
      <c r="D31" s="12"/>
      <c r="E31" s="9" t="s">
        <v>120</v>
      </c>
      <c r="F31" s="62">
        <f t="shared" si="0"/>
        <v>1040000</v>
      </c>
      <c r="G31" s="34"/>
      <c r="H31" s="22">
        <f t="shared" si="1"/>
        <v>40000</v>
      </c>
      <c r="I31" s="38">
        <v>40000</v>
      </c>
      <c r="J31" s="38"/>
      <c r="K31" s="82"/>
      <c r="L31" s="89"/>
      <c r="M31" s="75"/>
      <c r="N31" s="89"/>
      <c r="O31" s="38"/>
      <c r="P31" s="38">
        <v>1000000</v>
      </c>
      <c r="Q31" s="125" t="s">
        <v>7</v>
      </c>
    </row>
    <row r="32" spans="1:17" ht="57">
      <c r="A32" s="112">
        <v>16</v>
      </c>
      <c r="B32" s="14"/>
      <c r="C32" s="14"/>
      <c r="D32" s="12"/>
      <c r="E32" s="102" t="s">
        <v>40</v>
      </c>
      <c r="F32" s="62">
        <f t="shared" si="0"/>
        <v>1672866</v>
      </c>
      <c r="G32" s="34">
        <v>616</v>
      </c>
      <c r="H32" s="22">
        <f t="shared" si="1"/>
        <v>25000</v>
      </c>
      <c r="I32" s="38">
        <v>25000</v>
      </c>
      <c r="J32" s="38"/>
      <c r="K32" s="82"/>
      <c r="L32" s="89"/>
      <c r="M32" s="75"/>
      <c r="N32" s="89">
        <v>1647250</v>
      </c>
      <c r="O32" s="38"/>
      <c r="P32" s="38"/>
      <c r="Q32" s="125" t="s">
        <v>7</v>
      </c>
    </row>
    <row r="33" spans="1:17" ht="28.5">
      <c r="A33" s="112">
        <v>17</v>
      </c>
      <c r="B33" s="14"/>
      <c r="C33" s="14"/>
      <c r="D33" s="12"/>
      <c r="E33" s="102" t="s">
        <v>41</v>
      </c>
      <c r="F33" s="62">
        <f t="shared" si="0"/>
        <v>800433</v>
      </c>
      <c r="G33" s="34">
        <v>433</v>
      </c>
      <c r="H33" s="22"/>
      <c r="I33" s="35"/>
      <c r="J33" s="35"/>
      <c r="K33" s="34"/>
      <c r="L33" s="37"/>
      <c r="M33" s="36"/>
      <c r="N33" s="37">
        <v>800000</v>
      </c>
      <c r="O33" s="35"/>
      <c r="P33" s="35"/>
      <c r="Q33" s="125" t="s">
        <v>7</v>
      </c>
    </row>
    <row r="34" spans="1:17" ht="28.5">
      <c r="A34" s="112">
        <v>18</v>
      </c>
      <c r="B34" s="14"/>
      <c r="C34" s="14"/>
      <c r="D34" s="12"/>
      <c r="E34" s="9" t="s">
        <v>42</v>
      </c>
      <c r="F34" s="62">
        <f t="shared" si="0"/>
        <v>1046445</v>
      </c>
      <c r="G34" s="34">
        <v>21445</v>
      </c>
      <c r="H34" s="22">
        <f t="shared" si="1"/>
        <v>25000</v>
      </c>
      <c r="I34" s="38">
        <v>25000</v>
      </c>
      <c r="J34" s="38"/>
      <c r="K34" s="82"/>
      <c r="L34" s="89"/>
      <c r="M34" s="75"/>
      <c r="N34" s="89">
        <v>500000</v>
      </c>
      <c r="O34" s="38">
        <v>500000</v>
      </c>
      <c r="P34" s="38"/>
      <c r="Q34" s="125" t="s">
        <v>7</v>
      </c>
    </row>
    <row r="35" spans="1:17" ht="28.5">
      <c r="A35" s="112">
        <v>19</v>
      </c>
      <c r="B35" s="14"/>
      <c r="C35" s="14"/>
      <c r="D35" s="12"/>
      <c r="E35" s="9" t="s">
        <v>43</v>
      </c>
      <c r="F35" s="62">
        <f t="shared" si="0"/>
        <v>1000000</v>
      </c>
      <c r="G35" s="34"/>
      <c r="H35" s="22"/>
      <c r="I35" s="38"/>
      <c r="J35" s="38"/>
      <c r="K35" s="82"/>
      <c r="L35" s="89"/>
      <c r="M35" s="75"/>
      <c r="N35" s="89"/>
      <c r="O35" s="38">
        <v>250000</v>
      </c>
      <c r="P35" s="38">
        <v>750000</v>
      </c>
      <c r="Q35" s="125" t="s">
        <v>7</v>
      </c>
    </row>
    <row r="36" spans="1:17" ht="28.5">
      <c r="A36" s="112">
        <v>20</v>
      </c>
      <c r="B36" s="14"/>
      <c r="C36" s="14"/>
      <c r="D36" s="12"/>
      <c r="E36" s="9" t="s">
        <v>44</v>
      </c>
      <c r="F36" s="62">
        <f t="shared" si="0"/>
        <v>70000</v>
      </c>
      <c r="G36" s="34"/>
      <c r="H36" s="22"/>
      <c r="I36" s="38"/>
      <c r="J36" s="38"/>
      <c r="K36" s="82"/>
      <c r="L36" s="89"/>
      <c r="M36" s="75"/>
      <c r="N36" s="89">
        <v>70000</v>
      </c>
      <c r="O36" s="38"/>
      <c r="P36" s="38"/>
      <c r="Q36" s="125" t="s">
        <v>7</v>
      </c>
    </row>
    <row r="37" spans="1:17" ht="42.75">
      <c r="A37" s="112">
        <v>21</v>
      </c>
      <c r="B37" s="14"/>
      <c r="C37" s="14"/>
      <c r="D37" s="12"/>
      <c r="E37" s="9" t="s">
        <v>84</v>
      </c>
      <c r="F37" s="62">
        <f t="shared" si="0"/>
        <v>1530000</v>
      </c>
      <c r="G37" s="34"/>
      <c r="H37" s="22">
        <f t="shared" si="1"/>
        <v>30000</v>
      </c>
      <c r="I37" s="38">
        <v>30000</v>
      </c>
      <c r="J37" s="38"/>
      <c r="K37" s="82"/>
      <c r="L37" s="89"/>
      <c r="M37" s="75"/>
      <c r="N37" s="89"/>
      <c r="O37" s="38">
        <v>50000</v>
      </c>
      <c r="P37" s="38">
        <v>1450000</v>
      </c>
      <c r="Q37" s="125" t="s">
        <v>7</v>
      </c>
    </row>
    <row r="38" spans="1:17" ht="57">
      <c r="A38" s="112">
        <v>22</v>
      </c>
      <c r="B38" s="14"/>
      <c r="C38" s="14"/>
      <c r="D38" s="12"/>
      <c r="E38" s="9" t="s">
        <v>45</v>
      </c>
      <c r="F38" s="62">
        <f t="shared" si="0"/>
        <v>2500000</v>
      </c>
      <c r="G38" s="41"/>
      <c r="H38" s="22"/>
      <c r="I38" s="42"/>
      <c r="J38" s="42"/>
      <c r="K38" s="84"/>
      <c r="L38" s="91"/>
      <c r="M38" s="77"/>
      <c r="N38" s="91"/>
      <c r="O38" s="42">
        <v>100000</v>
      </c>
      <c r="P38" s="42">
        <v>2400000</v>
      </c>
      <c r="Q38" s="125" t="s">
        <v>7</v>
      </c>
    </row>
    <row r="39" spans="1:17" ht="28.5">
      <c r="A39" s="112">
        <v>23</v>
      </c>
      <c r="B39" s="14"/>
      <c r="C39" s="14"/>
      <c r="D39" s="12"/>
      <c r="E39" s="9" t="s">
        <v>46</v>
      </c>
      <c r="F39" s="62">
        <f t="shared" si="0"/>
        <v>600000</v>
      </c>
      <c r="G39" s="41"/>
      <c r="H39" s="22">
        <f t="shared" si="1"/>
        <v>600000</v>
      </c>
      <c r="I39" s="42">
        <v>600000</v>
      </c>
      <c r="J39" s="42"/>
      <c r="K39" s="84"/>
      <c r="L39" s="91"/>
      <c r="M39" s="77"/>
      <c r="N39" s="91"/>
      <c r="O39" s="42"/>
      <c r="P39" s="42"/>
      <c r="Q39" s="125" t="s">
        <v>7</v>
      </c>
    </row>
    <row r="40" spans="1:17" ht="28.5">
      <c r="A40" s="112">
        <v>24</v>
      </c>
      <c r="B40" s="14"/>
      <c r="C40" s="14"/>
      <c r="D40" s="12"/>
      <c r="E40" s="9" t="s">
        <v>95</v>
      </c>
      <c r="F40" s="62">
        <f t="shared" si="0"/>
        <v>439931</v>
      </c>
      <c r="G40" s="41">
        <v>114931</v>
      </c>
      <c r="H40" s="22">
        <f t="shared" si="1"/>
        <v>200000</v>
      </c>
      <c r="I40" s="42">
        <v>200000</v>
      </c>
      <c r="J40" s="42"/>
      <c r="K40" s="84"/>
      <c r="L40" s="91"/>
      <c r="M40" s="77"/>
      <c r="N40" s="91"/>
      <c r="O40" s="42">
        <v>125000</v>
      </c>
      <c r="P40" s="42"/>
      <c r="Q40" s="125" t="s">
        <v>7</v>
      </c>
    </row>
    <row r="41" spans="1:17" ht="28.5">
      <c r="A41" s="112">
        <v>25</v>
      </c>
      <c r="B41" s="14"/>
      <c r="C41" s="14"/>
      <c r="D41" s="12"/>
      <c r="E41" s="9" t="s">
        <v>47</v>
      </c>
      <c r="F41" s="62">
        <f t="shared" si="0"/>
        <v>25000</v>
      </c>
      <c r="G41" s="41"/>
      <c r="H41" s="22"/>
      <c r="I41" s="42"/>
      <c r="J41" s="42"/>
      <c r="K41" s="84"/>
      <c r="L41" s="91"/>
      <c r="M41" s="77"/>
      <c r="N41" s="91">
        <v>25000</v>
      </c>
      <c r="O41" s="42"/>
      <c r="P41" s="42"/>
      <c r="Q41" s="125" t="s">
        <v>7</v>
      </c>
    </row>
    <row r="42" spans="1:17" ht="42.75">
      <c r="A42" s="112">
        <v>26</v>
      </c>
      <c r="B42" s="14"/>
      <c r="C42" s="14"/>
      <c r="D42" s="12"/>
      <c r="E42" s="9" t="s">
        <v>48</v>
      </c>
      <c r="F42" s="62">
        <f t="shared" si="0"/>
        <v>1698591</v>
      </c>
      <c r="G42" s="41">
        <v>1298591</v>
      </c>
      <c r="H42" s="22">
        <f t="shared" si="1"/>
        <v>400000</v>
      </c>
      <c r="I42" s="42">
        <v>400000</v>
      </c>
      <c r="J42" s="42"/>
      <c r="K42" s="84"/>
      <c r="L42" s="91"/>
      <c r="M42" s="77"/>
      <c r="N42" s="91"/>
      <c r="O42" s="42"/>
      <c r="P42" s="42"/>
      <c r="Q42" s="125" t="s">
        <v>7</v>
      </c>
    </row>
    <row r="43" spans="1:17" ht="28.5">
      <c r="A43" s="112">
        <v>27</v>
      </c>
      <c r="B43" s="14"/>
      <c r="C43" s="14"/>
      <c r="D43" s="12"/>
      <c r="E43" s="9" t="s">
        <v>49</v>
      </c>
      <c r="F43" s="62">
        <f t="shared" si="0"/>
        <v>1060040</v>
      </c>
      <c r="G43" s="41">
        <v>10040</v>
      </c>
      <c r="H43" s="22">
        <f t="shared" si="1"/>
        <v>50000</v>
      </c>
      <c r="I43" s="42">
        <v>50000</v>
      </c>
      <c r="J43" s="42"/>
      <c r="K43" s="84"/>
      <c r="L43" s="91"/>
      <c r="M43" s="77"/>
      <c r="N43" s="91">
        <v>1000000</v>
      </c>
      <c r="O43" s="42"/>
      <c r="P43" s="42"/>
      <c r="Q43" s="125" t="s">
        <v>7</v>
      </c>
    </row>
    <row r="44" spans="1:17" ht="28.5">
      <c r="A44" s="112">
        <v>28</v>
      </c>
      <c r="B44" s="14"/>
      <c r="C44" s="14"/>
      <c r="D44" s="12"/>
      <c r="E44" s="9" t="s">
        <v>108</v>
      </c>
      <c r="F44" s="62">
        <f t="shared" si="0"/>
        <v>1060000</v>
      </c>
      <c r="G44" s="41"/>
      <c r="H44" s="22">
        <f t="shared" si="1"/>
        <v>60000</v>
      </c>
      <c r="I44" s="42">
        <v>60000</v>
      </c>
      <c r="J44" s="42"/>
      <c r="K44" s="84"/>
      <c r="L44" s="91"/>
      <c r="M44" s="77"/>
      <c r="N44" s="91">
        <v>1000000</v>
      </c>
      <c r="O44" s="42"/>
      <c r="P44" s="42"/>
      <c r="Q44" s="125" t="s">
        <v>7</v>
      </c>
    </row>
    <row r="45" spans="1:17" ht="42.75">
      <c r="A45" s="112">
        <v>29</v>
      </c>
      <c r="B45" s="14"/>
      <c r="C45" s="14"/>
      <c r="D45" s="12"/>
      <c r="E45" s="9" t="s">
        <v>50</v>
      </c>
      <c r="F45" s="62">
        <f t="shared" si="0"/>
        <v>1026500</v>
      </c>
      <c r="G45" s="41">
        <v>1500</v>
      </c>
      <c r="H45" s="22">
        <f t="shared" si="1"/>
        <v>25000</v>
      </c>
      <c r="I45" s="42">
        <v>25000</v>
      </c>
      <c r="J45" s="42"/>
      <c r="K45" s="84"/>
      <c r="L45" s="91"/>
      <c r="M45" s="77"/>
      <c r="N45" s="91"/>
      <c r="O45" s="42">
        <v>500000</v>
      </c>
      <c r="P45" s="42">
        <v>500000</v>
      </c>
      <c r="Q45" s="125" t="s">
        <v>7</v>
      </c>
    </row>
    <row r="46" spans="1:17" ht="28.5">
      <c r="A46" s="112">
        <v>30</v>
      </c>
      <c r="B46" s="14"/>
      <c r="C46" s="14"/>
      <c r="D46" s="12"/>
      <c r="E46" s="9" t="s">
        <v>51</v>
      </c>
      <c r="F46" s="62">
        <f t="shared" si="0"/>
        <v>1040000</v>
      </c>
      <c r="G46" s="41"/>
      <c r="H46" s="22">
        <f t="shared" si="1"/>
        <v>40000</v>
      </c>
      <c r="I46" s="42">
        <v>40000</v>
      </c>
      <c r="J46" s="42"/>
      <c r="K46" s="84"/>
      <c r="L46" s="91"/>
      <c r="M46" s="77"/>
      <c r="N46" s="91"/>
      <c r="O46" s="42">
        <v>25000</v>
      </c>
      <c r="P46" s="42">
        <v>975000</v>
      </c>
      <c r="Q46" s="125" t="s">
        <v>7</v>
      </c>
    </row>
    <row r="47" spans="1:17" ht="28.5">
      <c r="A47" s="112">
        <v>31</v>
      </c>
      <c r="B47" s="14"/>
      <c r="C47" s="14"/>
      <c r="D47" s="12"/>
      <c r="E47" s="9" t="s">
        <v>52</v>
      </c>
      <c r="F47" s="62">
        <f t="shared" si="0"/>
        <v>350000</v>
      </c>
      <c r="G47" s="41"/>
      <c r="H47" s="22">
        <f t="shared" si="1"/>
        <v>350000</v>
      </c>
      <c r="I47" s="42">
        <v>350000</v>
      </c>
      <c r="J47" s="42"/>
      <c r="K47" s="84"/>
      <c r="L47" s="91"/>
      <c r="M47" s="77"/>
      <c r="N47" s="91"/>
      <c r="O47" s="42"/>
      <c r="P47" s="42"/>
      <c r="Q47" s="125" t="s">
        <v>7</v>
      </c>
    </row>
    <row r="48" spans="1:17" ht="28.5">
      <c r="A48" s="112">
        <v>32</v>
      </c>
      <c r="B48" s="14"/>
      <c r="C48" s="14"/>
      <c r="D48" s="12"/>
      <c r="E48" s="9" t="s">
        <v>53</v>
      </c>
      <c r="F48" s="62">
        <f t="shared" si="0"/>
        <v>150000</v>
      </c>
      <c r="G48" s="41">
        <v>0</v>
      </c>
      <c r="H48" s="22">
        <f aca="true" t="shared" si="2" ref="H48:H61">I48+J48+L48+M48</f>
        <v>150000</v>
      </c>
      <c r="I48" s="42">
        <v>150000</v>
      </c>
      <c r="J48" s="42"/>
      <c r="K48" s="84"/>
      <c r="L48" s="91"/>
      <c r="M48" s="77"/>
      <c r="N48" s="91"/>
      <c r="O48" s="42"/>
      <c r="P48" s="42"/>
      <c r="Q48" s="125" t="s">
        <v>7</v>
      </c>
    </row>
    <row r="49" spans="1:17" ht="28.5" customHeight="1">
      <c r="A49" s="113">
        <v>33</v>
      </c>
      <c r="B49" s="7"/>
      <c r="C49" s="7"/>
      <c r="D49" s="105"/>
      <c r="E49" s="19" t="s">
        <v>92</v>
      </c>
      <c r="F49" s="133">
        <f t="shared" si="0"/>
        <v>1279287</v>
      </c>
      <c r="G49" s="41">
        <v>979287</v>
      </c>
      <c r="H49" s="151">
        <f t="shared" si="2"/>
        <v>300000</v>
      </c>
      <c r="I49" s="42">
        <v>300000</v>
      </c>
      <c r="J49" s="42"/>
      <c r="K49" s="84"/>
      <c r="L49" s="91"/>
      <c r="M49" s="77"/>
      <c r="N49" s="91"/>
      <c r="O49" s="42"/>
      <c r="P49" s="42"/>
      <c r="Q49" s="125" t="s">
        <v>7</v>
      </c>
    </row>
    <row r="50" spans="1:17" ht="42.75">
      <c r="A50" s="113">
        <v>34</v>
      </c>
      <c r="B50" s="7"/>
      <c r="C50" s="7"/>
      <c r="D50" s="105"/>
      <c r="E50" s="19" t="s">
        <v>96</v>
      </c>
      <c r="F50" s="133">
        <f t="shared" si="0"/>
        <v>70000</v>
      </c>
      <c r="G50" s="41"/>
      <c r="H50" s="98">
        <f t="shared" si="2"/>
        <v>70000</v>
      </c>
      <c r="I50" s="42">
        <v>70000</v>
      </c>
      <c r="J50" s="42"/>
      <c r="K50" s="84"/>
      <c r="L50" s="91"/>
      <c r="M50" s="77"/>
      <c r="N50" s="91"/>
      <c r="O50" s="42"/>
      <c r="P50" s="42"/>
      <c r="Q50" s="125" t="s">
        <v>7</v>
      </c>
    </row>
    <row r="51" spans="1:17" ht="28.5">
      <c r="A51" s="113">
        <v>35</v>
      </c>
      <c r="B51" s="7"/>
      <c r="C51" s="7"/>
      <c r="D51" s="105"/>
      <c r="E51" s="19" t="s">
        <v>109</v>
      </c>
      <c r="F51" s="133">
        <f t="shared" si="0"/>
        <v>200000</v>
      </c>
      <c r="G51" s="41"/>
      <c r="H51" s="151">
        <f t="shared" si="2"/>
        <v>200000</v>
      </c>
      <c r="I51" s="42">
        <v>200000</v>
      </c>
      <c r="J51" s="42"/>
      <c r="K51" s="84"/>
      <c r="L51" s="91"/>
      <c r="M51" s="77"/>
      <c r="N51" s="91"/>
      <c r="O51" s="42"/>
      <c r="P51" s="42"/>
      <c r="Q51" s="125" t="s">
        <v>7</v>
      </c>
    </row>
    <row r="52" spans="1:17" ht="42.75">
      <c r="A52" s="113">
        <v>36</v>
      </c>
      <c r="B52" s="7"/>
      <c r="C52" s="7"/>
      <c r="D52" s="105"/>
      <c r="E52" s="19" t="s">
        <v>85</v>
      </c>
      <c r="F52" s="133">
        <f t="shared" si="0"/>
        <v>825000</v>
      </c>
      <c r="G52" s="41"/>
      <c r="H52" s="98">
        <f t="shared" si="2"/>
        <v>25000</v>
      </c>
      <c r="I52" s="42">
        <v>25000</v>
      </c>
      <c r="J52" s="42"/>
      <c r="K52" s="84"/>
      <c r="L52" s="91"/>
      <c r="M52" s="77"/>
      <c r="N52" s="91"/>
      <c r="O52" s="42">
        <v>800000</v>
      </c>
      <c r="P52" s="42"/>
      <c r="Q52" s="125" t="s">
        <v>7</v>
      </c>
    </row>
    <row r="53" spans="1:17" ht="28.5">
      <c r="A53" s="113">
        <v>37</v>
      </c>
      <c r="B53" s="7"/>
      <c r="C53" s="7"/>
      <c r="D53" s="105"/>
      <c r="E53" s="19" t="s">
        <v>112</v>
      </c>
      <c r="F53" s="133">
        <f t="shared" si="0"/>
        <v>120000</v>
      </c>
      <c r="G53" s="41"/>
      <c r="H53" s="151">
        <f t="shared" si="2"/>
        <v>120000</v>
      </c>
      <c r="I53" s="42">
        <v>120000</v>
      </c>
      <c r="J53" s="42"/>
      <c r="K53" s="84"/>
      <c r="L53" s="91"/>
      <c r="M53" s="77"/>
      <c r="N53" s="91"/>
      <c r="O53" s="42"/>
      <c r="P53" s="42"/>
      <c r="Q53" s="125" t="s">
        <v>7</v>
      </c>
    </row>
    <row r="54" spans="1:17" ht="42.75">
      <c r="A54" s="113">
        <v>38</v>
      </c>
      <c r="B54" s="7"/>
      <c r="C54" s="7"/>
      <c r="D54" s="105"/>
      <c r="E54" s="19" t="s">
        <v>97</v>
      </c>
      <c r="F54" s="133">
        <f t="shared" si="0"/>
        <v>5000</v>
      </c>
      <c r="G54" s="41"/>
      <c r="H54" s="151">
        <f t="shared" si="2"/>
        <v>5000</v>
      </c>
      <c r="I54" s="42">
        <v>5000</v>
      </c>
      <c r="J54" s="42"/>
      <c r="K54" s="84"/>
      <c r="L54" s="91"/>
      <c r="M54" s="77"/>
      <c r="N54" s="91"/>
      <c r="O54" s="42"/>
      <c r="P54" s="42"/>
      <c r="Q54" s="125" t="s">
        <v>7</v>
      </c>
    </row>
    <row r="55" spans="1:17" ht="57">
      <c r="A55" s="113">
        <v>39</v>
      </c>
      <c r="B55" s="7"/>
      <c r="C55" s="7"/>
      <c r="D55" s="105"/>
      <c r="E55" s="19" t="s">
        <v>100</v>
      </c>
      <c r="F55" s="133">
        <f>G55+H55+N55+O55+P55</f>
        <v>680000</v>
      </c>
      <c r="G55" s="41"/>
      <c r="H55" s="151">
        <f t="shared" si="2"/>
        <v>30000</v>
      </c>
      <c r="I55" s="42">
        <v>30000</v>
      </c>
      <c r="J55" s="42"/>
      <c r="K55" s="84"/>
      <c r="L55" s="91"/>
      <c r="M55" s="77"/>
      <c r="N55" s="91">
        <v>50000</v>
      </c>
      <c r="O55" s="42">
        <v>100000</v>
      </c>
      <c r="P55" s="42">
        <v>500000</v>
      </c>
      <c r="Q55" s="125" t="s">
        <v>7</v>
      </c>
    </row>
    <row r="56" spans="1:17" ht="41.25" customHeight="1" thickBot="1">
      <c r="A56" s="113">
        <v>40</v>
      </c>
      <c r="B56" s="7"/>
      <c r="C56" s="7"/>
      <c r="D56" s="105"/>
      <c r="E56" s="19" t="s">
        <v>99</v>
      </c>
      <c r="F56" s="133">
        <f>G56+H56+N56+O56+P56</f>
        <v>150000</v>
      </c>
      <c r="G56" s="41"/>
      <c r="H56" s="151">
        <f t="shared" si="2"/>
        <v>150000</v>
      </c>
      <c r="I56" s="42">
        <v>150000</v>
      </c>
      <c r="J56" s="42"/>
      <c r="K56" s="84"/>
      <c r="L56" s="91"/>
      <c r="M56" s="77"/>
      <c r="N56" s="91"/>
      <c r="O56" s="42"/>
      <c r="P56" s="42"/>
      <c r="Q56" s="125" t="s">
        <v>7</v>
      </c>
    </row>
    <row r="57" spans="1:17" ht="41.25" customHeight="1" thickBot="1">
      <c r="A57" s="244" t="s">
        <v>3</v>
      </c>
      <c r="B57" s="245"/>
      <c r="C57" s="245"/>
      <c r="D57" s="245"/>
      <c r="E57" s="246"/>
      <c r="F57" s="26">
        <f>G57+H57+N57+O57+P57</f>
        <v>51501931</v>
      </c>
      <c r="G57" s="46">
        <f>SUM(G20:G56)</f>
        <v>5621315</v>
      </c>
      <c r="H57" s="27">
        <f>I57+J57+L57+M57</f>
        <v>6564616</v>
      </c>
      <c r="I57" s="48">
        <f aca="true" t="shared" si="3" ref="I57:P57">SUM(I20:I56)</f>
        <v>4296244</v>
      </c>
      <c r="J57" s="48">
        <f t="shared" si="3"/>
        <v>0</v>
      </c>
      <c r="K57" s="46">
        <f t="shared" si="3"/>
        <v>0</v>
      </c>
      <c r="L57" s="50">
        <f t="shared" si="3"/>
        <v>0</v>
      </c>
      <c r="M57" s="48">
        <f t="shared" si="3"/>
        <v>2268372</v>
      </c>
      <c r="N57" s="48">
        <f t="shared" si="3"/>
        <v>10076000</v>
      </c>
      <c r="O57" s="48">
        <f t="shared" si="3"/>
        <v>10475000</v>
      </c>
      <c r="P57" s="48">
        <f t="shared" si="3"/>
        <v>18765000</v>
      </c>
      <c r="Q57" s="130"/>
    </row>
    <row r="58" spans="1:17" ht="116.25" customHeight="1" thickBot="1">
      <c r="A58" s="113">
        <v>41</v>
      </c>
      <c r="B58" s="7"/>
      <c r="C58" s="7"/>
      <c r="D58" s="105"/>
      <c r="E58" s="19" t="s">
        <v>93</v>
      </c>
      <c r="F58" s="133">
        <f t="shared" si="0"/>
        <v>220000</v>
      </c>
      <c r="G58" s="41"/>
      <c r="H58" s="98">
        <f t="shared" si="2"/>
        <v>220000</v>
      </c>
      <c r="I58" s="42">
        <v>220000</v>
      </c>
      <c r="J58" s="42"/>
      <c r="K58" s="84"/>
      <c r="L58" s="91"/>
      <c r="M58" s="77"/>
      <c r="N58" s="91"/>
      <c r="O58" s="42"/>
      <c r="P58" s="42"/>
      <c r="Q58" s="126" t="s">
        <v>7</v>
      </c>
    </row>
    <row r="59" spans="1:17" ht="27" customHeight="1" thickBot="1">
      <c r="A59" s="244" t="s">
        <v>118</v>
      </c>
      <c r="B59" s="245"/>
      <c r="C59" s="245"/>
      <c r="D59" s="245"/>
      <c r="E59" s="246"/>
      <c r="F59" s="26">
        <f t="shared" si="0"/>
        <v>220000</v>
      </c>
      <c r="G59" s="46">
        <f>SUM(G58)</f>
        <v>0</v>
      </c>
      <c r="H59" s="27">
        <f t="shared" si="2"/>
        <v>220000</v>
      </c>
      <c r="I59" s="48">
        <f>SUM(I58)</f>
        <v>220000</v>
      </c>
      <c r="J59" s="48">
        <f>SUM(J20:J58)</f>
        <v>0</v>
      </c>
      <c r="K59" s="46"/>
      <c r="L59" s="50">
        <f>SUM(L20:L58)</f>
        <v>0</v>
      </c>
      <c r="M59" s="49">
        <f>SUM(M58)</f>
        <v>0</v>
      </c>
      <c r="N59" s="60">
        <f>SUM(N58)</f>
        <v>0</v>
      </c>
      <c r="O59" s="60">
        <f>SUM(O58)</f>
        <v>0</v>
      </c>
      <c r="P59" s="60">
        <f>SUM(P58)</f>
        <v>0</v>
      </c>
      <c r="Q59" s="130"/>
    </row>
    <row r="60" spans="1:17" ht="29.25" thickBot="1">
      <c r="A60" s="114">
        <v>42</v>
      </c>
      <c r="B60" s="15">
        <v>700</v>
      </c>
      <c r="C60" s="15">
        <v>70005</v>
      </c>
      <c r="D60" s="15">
        <v>6060</v>
      </c>
      <c r="E60" s="106" t="s">
        <v>54</v>
      </c>
      <c r="F60" s="24">
        <f t="shared" si="0"/>
        <v>1000000</v>
      </c>
      <c r="G60" s="51"/>
      <c r="H60" s="98">
        <f t="shared" si="2"/>
        <v>1000000</v>
      </c>
      <c r="I60" s="52">
        <v>1000000</v>
      </c>
      <c r="J60" s="52"/>
      <c r="K60" s="51"/>
      <c r="L60" s="57"/>
      <c r="M60" s="56"/>
      <c r="N60" s="57"/>
      <c r="O60" s="52"/>
      <c r="P60" s="52"/>
      <c r="Q60" s="129" t="s">
        <v>7</v>
      </c>
    </row>
    <row r="61" spans="1:17" ht="28.5" customHeight="1" thickBot="1">
      <c r="A61" s="256" t="s">
        <v>4</v>
      </c>
      <c r="B61" s="245"/>
      <c r="C61" s="245"/>
      <c r="D61" s="245"/>
      <c r="E61" s="246"/>
      <c r="F61" s="26">
        <f t="shared" si="0"/>
        <v>1000000</v>
      </c>
      <c r="G61" s="46"/>
      <c r="H61" s="47">
        <f t="shared" si="2"/>
        <v>1000000</v>
      </c>
      <c r="I61" s="48">
        <f>SUM(I60)</f>
        <v>1000000</v>
      </c>
      <c r="J61" s="48">
        <f>SUM(J60)</f>
        <v>0</v>
      </c>
      <c r="K61" s="46"/>
      <c r="L61" s="50"/>
      <c r="M61" s="49">
        <f>SUM(M60)</f>
        <v>0</v>
      </c>
      <c r="N61" s="50"/>
      <c r="O61" s="48"/>
      <c r="P61" s="48"/>
      <c r="Q61" s="130"/>
    </row>
    <row r="62" spans="1:17" ht="72" customHeight="1">
      <c r="A62" s="179">
        <v>43</v>
      </c>
      <c r="B62" s="167">
        <v>700</v>
      </c>
      <c r="C62" s="167">
        <v>70001</v>
      </c>
      <c r="D62" s="184">
        <v>6010</v>
      </c>
      <c r="E62" s="185" t="s">
        <v>103</v>
      </c>
      <c r="F62" s="205">
        <f t="shared" si="0"/>
        <v>300000</v>
      </c>
      <c r="G62" s="174"/>
      <c r="H62" s="175"/>
      <c r="I62" s="173"/>
      <c r="J62" s="173"/>
      <c r="K62" s="174"/>
      <c r="L62" s="176"/>
      <c r="M62" s="177"/>
      <c r="N62" s="176">
        <v>300000</v>
      </c>
      <c r="O62" s="173"/>
      <c r="P62" s="173"/>
      <c r="Q62" s="178"/>
    </row>
    <row r="63" spans="1:17" ht="94.5" customHeight="1" thickBot="1">
      <c r="A63" s="114">
        <v>44</v>
      </c>
      <c r="B63" s="15">
        <v>700</v>
      </c>
      <c r="C63" s="15">
        <v>70001</v>
      </c>
      <c r="D63" s="15">
        <v>6210</v>
      </c>
      <c r="E63" s="118" t="s">
        <v>55</v>
      </c>
      <c r="F63" s="24">
        <f t="shared" si="0"/>
        <v>108000</v>
      </c>
      <c r="G63" s="51"/>
      <c r="H63" s="98">
        <f aca="true" t="shared" si="4" ref="H63:H89">I63+J63+L63+M63</f>
        <v>108000</v>
      </c>
      <c r="I63" s="52">
        <v>108000</v>
      </c>
      <c r="J63" s="52"/>
      <c r="K63" s="51"/>
      <c r="L63" s="57"/>
      <c r="M63" s="53"/>
      <c r="N63" s="54"/>
      <c r="O63" s="55"/>
      <c r="P63" s="55"/>
      <c r="Q63" s="129" t="s">
        <v>7</v>
      </c>
    </row>
    <row r="64" spans="1:17" ht="27.75" customHeight="1" thickBot="1">
      <c r="A64" s="244" t="s">
        <v>9</v>
      </c>
      <c r="B64" s="245"/>
      <c r="C64" s="245"/>
      <c r="D64" s="245"/>
      <c r="E64" s="246"/>
      <c r="F64" s="26">
        <f t="shared" si="0"/>
        <v>408000</v>
      </c>
      <c r="G64" s="49"/>
      <c r="H64" s="27">
        <f t="shared" si="4"/>
        <v>108000</v>
      </c>
      <c r="I64" s="48">
        <f>SUM(I63)</f>
        <v>108000</v>
      </c>
      <c r="J64" s="48"/>
      <c r="K64" s="46"/>
      <c r="L64" s="50"/>
      <c r="M64" s="49"/>
      <c r="N64" s="50">
        <f>SUM(N62:N63)</f>
        <v>300000</v>
      </c>
      <c r="O64" s="48"/>
      <c r="P64" s="48"/>
      <c r="Q64" s="130"/>
    </row>
    <row r="65" spans="1:17" ht="28.5">
      <c r="A65" s="111">
        <v>45</v>
      </c>
      <c r="B65" s="10">
        <v>750</v>
      </c>
      <c r="C65" s="10">
        <v>75023</v>
      </c>
      <c r="D65" s="10">
        <v>6060</v>
      </c>
      <c r="E65" s="135" t="s">
        <v>56</v>
      </c>
      <c r="F65" s="21">
        <f t="shared" si="0"/>
        <v>65000</v>
      </c>
      <c r="G65" s="29"/>
      <c r="H65" s="164">
        <f t="shared" si="4"/>
        <v>65000</v>
      </c>
      <c r="I65" s="33">
        <v>65000</v>
      </c>
      <c r="J65" s="33"/>
      <c r="K65" s="29"/>
      <c r="L65" s="65"/>
      <c r="M65" s="59"/>
      <c r="N65" s="32"/>
      <c r="O65" s="33"/>
      <c r="P65" s="33"/>
      <c r="Q65" s="125" t="s">
        <v>7</v>
      </c>
    </row>
    <row r="66" spans="1:17" ht="28.5">
      <c r="A66" s="112">
        <v>46</v>
      </c>
      <c r="B66" s="14"/>
      <c r="C66" s="14"/>
      <c r="D66" s="14">
        <v>6060</v>
      </c>
      <c r="E66" s="9" t="s">
        <v>86</v>
      </c>
      <c r="F66" s="62">
        <f t="shared" si="0"/>
        <v>25000</v>
      </c>
      <c r="G66" s="34"/>
      <c r="H66" s="151">
        <f t="shared" si="4"/>
        <v>25000</v>
      </c>
      <c r="I66" s="35">
        <v>25000</v>
      </c>
      <c r="J66" s="35"/>
      <c r="K66" s="34"/>
      <c r="L66" s="37"/>
      <c r="M66" s="36"/>
      <c r="N66" s="37"/>
      <c r="O66" s="35"/>
      <c r="P66" s="35"/>
      <c r="Q66" s="125" t="s">
        <v>7</v>
      </c>
    </row>
    <row r="67" spans="1:17" ht="42.75">
      <c r="A67" s="112">
        <v>47</v>
      </c>
      <c r="B67" s="14"/>
      <c r="C67" s="14"/>
      <c r="D67" s="14">
        <v>6050</v>
      </c>
      <c r="E67" s="9" t="s">
        <v>87</v>
      </c>
      <c r="F67" s="62">
        <f t="shared" si="0"/>
        <v>5000</v>
      </c>
      <c r="G67" s="34"/>
      <c r="H67" s="151">
        <f t="shared" si="4"/>
        <v>5000</v>
      </c>
      <c r="I67" s="35">
        <v>5000</v>
      </c>
      <c r="J67" s="35"/>
      <c r="K67" s="34"/>
      <c r="L67" s="37"/>
      <c r="M67" s="36"/>
      <c r="N67" s="37"/>
      <c r="O67" s="35"/>
      <c r="P67" s="35"/>
      <c r="Q67" s="125" t="s">
        <v>7</v>
      </c>
    </row>
    <row r="68" spans="1:17" ht="28.5">
      <c r="A68" s="113">
        <v>48</v>
      </c>
      <c r="B68" s="7"/>
      <c r="C68" s="7"/>
      <c r="D68" s="7">
        <v>6050</v>
      </c>
      <c r="E68" s="19" t="s">
        <v>102</v>
      </c>
      <c r="F68" s="133">
        <f t="shared" si="0"/>
        <v>10000</v>
      </c>
      <c r="G68" s="41"/>
      <c r="H68" s="151">
        <f t="shared" si="4"/>
        <v>10000</v>
      </c>
      <c r="I68" s="45">
        <v>10000</v>
      </c>
      <c r="J68" s="45"/>
      <c r="K68" s="41"/>
      <c r="L68" s="37"/>
      <c r="M68" s="36"/>
      <c r="N68" s="44"/>
      <c r="O68" s="45"/>
      <c r="P68" s="45"/>
      <c r="Q68" s="125" t="s">
        <v>7</v>
      </c>
    </row>
    <row r="69" spans="1:17" ht="29.25" thickBot="1">
      <c r="A69" s="113">
        <v>49</v>
      </c>
      <c r="B69" s="7"/>
      <c r="C69" s="7"/>
      <c r="D69" s="7">
        <v>6050</v>
      </c>
      <c r="E69" s="119" t="s">
        <v>57</v>
      </c>
      <c r="F69" s="133">
        <f t="shared" si="0"/>
        <v>1525000</v>
      </c>
      <c r="G69" s="41"/>
      <c r="H69" s="98">
        <f t="shared" si="4"/>
        <v>25000</v>
      </c>
      <c r="I69" s="45">
        <v>25000</v>
      </c>
      <c r="J69" s="45"/>
      <c r="K69" s="41"/>
      <c r="L69" s="44"/>
      <c r="M69" s="43"/>
      <c r="N69" s="44">
        <v>500000</v>
      </c>
      <c r="O69" s="45">
        <v>1000000</v>
      </c>
      <c r="P69" s="45"/>
      <c r="Q69" s="126" t="s">
        <v>7</v>
      </c>
    </row>
    <row r="70" spans="1:17" ht="24" customHeight="1" thickBot="1">
      <c r="A70" s="244"/>
      <c r="B70" s="245"/>
      <c r="C70" s="245"/>
      <c r="D70" s="245"/>
      <c r="E70" s="246"/>
      <c r="F70" s="26">
        <f t="shared" si="0"/>
        <v>1630000</v>
      </c>
      <c r="G70" s="49">
        <f>SUM(G69)</f>
        <v>0</v>
      </c>
      <c r="H70" s="27">
        <f t="shared" si="4"/>
        <v>130000</v>
      </c>
      <c r="I70" s="48">
        <f>SUM(I65:I69)</f>
        <v>130000</v>
      </c>
      <c r="J70" s="48">
        <f>SUM(J65:J69)</f>
        <v>0</v>
      </c>
      <c r="K70" s="46"/>
      <c r="L70" s="50">
        <f>SUM(L65:L69)</f>
        <v>0</v>
      </c>
      <c r="M70" s="49">
        <f>SUM(M65:M69)</f>
        <v>0</v>
      </c>
      <c r="N70" s="165">
        <f>SUM(N65:N69)</f>
        <v>500000</v>
      </c>
      <c r="O70" s="60">
        <f>SUM(O65:O69)</f>
        <v>1000000</v>
      </c>
      <c r="P70" s="48"/>
      <c r="Q70" s="130"/>
    </row>
    <row r="71" spans="1:17" ht="45.75" customHeight="1" thickBot="1">
      <c r="A71" s="114">
        <v>50</v>
      </c>
      <c r="B71" s="15">
        <v>754</v>
      </c>
      <c r="C71" s="15">
        <v>75416</v>
      </c>
      <c r="D71" s="15">
        <v>6060</v>
      </c>
      <c r="E71" s="106" t="s">
        <v>58</v>
      </c>
      <c r="F71" s="24">
        <f t="shared" si="0"/>
        <v>50000</v>
      </c>
      <c r="G71" s="51"/>
      <c r="H71" s="98">
        <f t="shared" si="4"/>
        <v>50000</v>
      </c>
      <c r="I71" s="45">
        <v>50000</v>
      </c>
      <c r="J71" s="66"/>
      <c r="K71" s="85"/>
      <c r="L71" s="54"/>
      <c r="M71" s="53"/>
      <c r="N71" s="54"/>
      <c r="O71" s="55"/>
      <c r="P71" s="55"/>
      <c r="Q71" s="126" t="s">
        <v>7</v>
      </c>
    </row>
    <row r="72" spans="1:17" ht="24" customHeight="1" thickBot="1">
      <c r="A72" s="244" t="s">
        <v>13</v>
      </c>
      <c r="B72" s="245"/>
      <c r="C72" s="245"/>
      <c r="D72" s="245"/>
      <c r="E72" s="246"/>
      <c r="F72" s="26">
        <f t="shared" si="0"/>
        <v>50000</v>
      </c>
      <c r="G72" s="49">
        <f>SUM(G71)</f>
        <v>0</v>
      </c>
      <c r="H72" s="27">
        <f t="shared" si="4"/>
        <v>50000</v>
      </c>
      <c r="I72" s="48">
        <f>SUM(I71)</f>
        <v>50000</v>
      </c>
      <c r="J72" s="48"/>
      <c r="K72" s="46"/>
      <c r="L72" s="50"/>
      <c r="M72" s="49"/>
      <c r="N72" s="50"/>
      <c r="O72" s="48"/>
      <c r="P72" s="48"/>
      <c r="Q72" s="130"/>
    </row>
    <row r="73" spans="1:17" ht="44.25" customHeight="1">
      <c r="A73" s="111">
        <v>51</v>
      </c>
      <c r="B73" s="10">
        <v>801</v>
      </c>
      <c r="C73" s="10">
        <v>80101</v>
      </c>
      <c r="D73" s="136">
        <v>6050</v>
      </c>
      <c r="E73" s="137" t="s">
        <v>59</v>
      </c>
      <c r="F73" s="133">
        <f aca="true" t="shared" si="5" ref="F73:F80">G73+H73+N73+O73+P73</f>
        <v>85000</v>
      </c>
      <c r="G73" s="29"/>
      <c r="H73" s="22">
        <f t="shared" si="4"/>
        <v>85000</v>
      </c>
      <c r="I73" s="64">
        <v>85000</v>
      </c>
      <c r="J73" s="64"/>
      <c r="K73" s="63"/>
      <c r="L73" s="65"/>
      <c r="M73" s="59"/>
      <c r="N73" s="32"/>
      <c r="O73" s="33"/>
      <c r="P73" s="33"/>
      <c r="Q73" s="125" t="s">
        <v>7</v>
      </c>
    </row>
    <row r="74" spans="1:17" ht="44.25" customHeight="1">
      <c r="A74" s="112">
        <v>52</v>
      </c>
      <c r="B74" s="14"/>
      <c r="C74" s="14"/>
      <c r="D74" s="166">
        <v>6050</v>
      </c>
      <c r="E74" s="9" t="s">
        <v>91</v>
      </c>
      <c r="F74" s="62">
        <f t="shared" si="5"/>
        <v>1659093</v>
      </c>
      <c r="G74" s="34">
        <v>1649093</v>
      </c>
      <c r="H74" s="151">
        <f t="shared" si="4"/>
        <v>10000</v>
      </c>
      <c r="I74" s="35">
        <v>10000</v>
      </c>
      <c r="J74" s="35"/>
      <c r="K74" s="34"/>
      <c r="L74" s="37"/>
      <c r="M74" s="36"/>
      <c r="N74" s="37"/>
      <c r="O74" s="35"/>
      <c r="P74" s="35"/>
      <c r="Q74" s="125" t="s">
        <v>7</v>
      </c>
    </row>
    <row r="75" spans="1:17" ht="44.25" customHeight="1">
      <c r="A75" s="112">
        <v>53</v>
      </c>
      <c r="B75" s="14"/>
      <c r="C75" s="14"/>
      <c r="D75" s="166">
        <v>6050</v>
      </c>
      <c r="E75" s="9" t="s">
        <v>126</v>
      </c>
      <c r="F75" s="62">
        <f t="shared" si="5"/>
        <v>50000</v>
      </c>
      <c r="G75" s="34"/>
      <c r="H75" s="151">
        <f t="shared" si="4"/>
        <v>50000</v>
      </c>
      <c r="I75" s="35">
        <v>50000</v>
      </c>
      <c r="J75" s="35"/>
      <c r="K75" s="34"/>
      <c r="L75" s="37"/>
      <c r="M75" s="36"/>
      <c r="N75" s="37"/>
      <c r="O75" s="35"/>
      <c r="P75" s="35"/>
      <c r="Q75" s="125"/>
    </row>
    <row r="76" spans="1:17" ht="44.25" customHeight="1">
      <c r="A76" s="112">
        <v>54</v>
      </c>
      <c r="B76" s="14"/>
      <c r="C76" s="14"/>
      <c r="D76" s="166">
        <v>6050</v>
      </c>
      <c r="E76" s="9" t="s">
        <v>125</v>
      </c>
      <c r="F76" s="62">
        <f t="shared" si="5"/>
        <v>455000</v>
      </c>
      <c r="G76" s="34"/>
      <c r="H76" s="151">
        <f t="shared" si="4"/>
        <v>455000</v>
      </c>
      <c r="I76" s="35">
        <v>455000</v>
      </c>
      <c r="J76" s="35"/>
      <c r="K76" s="34"/>
      <c r="L76" s="37"/>
      <c r="M76" s="36"/>
      <c r="N76" s="37"/>
      <c r="O76" s="35"/>
      <c r="P76" s="35"/>
      <c r="Q76" s="125"/>
    </row>
    <row r="77" spans="1:17" ht="44.25" customHeight="1">
      <c r="A77" s="112">
        <v>55</v>
      </c>
      <c r="B77" s="14"/>
      <c r="C77" s="14"/>
      <c r="D77" s="195">
        <v>6060</v>
      </c>
      <c r="E77" s="9" t="s">
        <v>79</v>
      </c>
      <c r="F77" s="62">
        <f t="shared" si="5"/>
        <v>4500</v>
      </c>
      <c r="G77" s="34"/>
      <c r="H77" s="151">
        <f t="shared" si="4"/>
        <v>4500</v>
      </c>
      <c r="I77" s="35">
        <v>4500</v>
      </c>
      <c r="J77" s="35"/>
      <c r="K77" s="34"/>
      <c r="L77" s="37"/>
      <c r="M77" s="36"/>
      <c r="N77" s="37"/>
      <c r="O77" s="35"/>
      <c r="P77" s="35"/>
      <c r="Q77" s="196" t="s">
        <v>114</v>
      </c>
    </row>
    <row r="78" spans="1:17" ht="44.25" customHeight="1">
      <c r="A78" s="112">
        <v>56</v>
      </c>
      <c r="B78" s="14"/>
      <c r="C78" s="14"/>
      <c r="D78" s="195">
        <v>6060</v>
      </c>
      <c r="E78" s="9" t="s">
        <v>79</v>
      </c>
      <c r="F78" s="62">
        <f t="shared" si="5"/>
        <v>3600</v>
      </c>
      <c r="G78" s="34"/>
      <c r="H78" s="151">
        <f t="shared" si="4"/>
        <v>3600</v>
      </c>
      <c r="I78" s="35">
        <v>3600</v>
      </c>
      <c r="J78" s="35"/>
      <c r="K78" s="34"/>
      <c r="L78" s="37"/>
      <c r="M78" s="36"/>
      <c r="N78" s="37"/>
      <c r="O78" s="35"/>
      <c r="P78" s="35"/>
      <c r="Q78" s="196" t="s">
        <v>115</v>
      </c>
    </row>
    <row r="79" spans="1:17" ht="44.25" customHeight="1">
      <c r="A79" s="112">
        <v>57</v>
      </c>
      <c r="B79" s="14"/>
      <c r="C79" s="14"/>
      <c r="D79" s="195">
        <v>6060</v>
      </c>
      <c r="E79" s="9" t="s">
        <v>79</v>
      </c>
      <c r="F79" s="62">
        <f t="shared" si="5"/>
        <v>4000</v>
      </c>
      <c r="G79" s="34"/>
      <c r="H79" s="151">
        <f t="shared" si="4"/>
        <v>4000</v>
      </c>
      <c r="I79" s="35">
        <v>4000</v>
      </c>
      <c r="J79" s="35"/>
      <c r="K79" s="34"/>
      <c r="L79" s="37"/>
      <c r="M79" s="36"/>
      <c r="N79" s="37"/>
      <c r="O79" s="35"/>
      <c r="P79" s="35"/>
      <c r="Q79" s="196" t="s">
        <v>116</v>
      </c>
    </row>
    <row r="80" spans="1:17" ht="44.25" customHeight="1">
      <c r="A80" s="112">
        <v>58</v>
      </c>
      <c r="B80" s="14"/>
      <c r="C80" s="14"/>
      <c r="D80" s="195">
        <v>6060</v>
      </c>
      <c r="E80" s="9" t="s">
        <v>79</v>
      </c>
      <c r="F80" s="62">
        <f t="shared" si="5"/>
        <v>5900</v>
      </c>
      <c r="G80" s="34"/>
      <c r="H80" s="151">
        <f>I80+J80+L80+M80</f>
        <v>5900</v>
      </c>
      <c r="I80" s="35">
        <v>5900</v>
      </c>
      <c r="J80" s="35"/>
      <c r="K80" s="34"/>
      <c r="L80" s="37"/>
      <c r="M80" s="36"/>
      <c r="N80" s="37"/>
      <c r="O80" s="35"/>
      <c r="P80" s="35"/>
      <c r="Q80" s="196" t="s">
        <v>117</v>
      </c>
    </row>
    <row r="81" spans="1:17" ht="95.25" customHeight="1" thickBot="1">
      <c r="A81" s="197">
        <v>59</v>
      </c>
      <c r="B81" s="168"/>
      <c r="C81" s="168"/>
      <c r="D81" s="198">
        <v>6210</v>
      </c>
      <c r="E81" s="199" t="s">
        <v>55</v>
      </c>
      <c r="F81" s="200">
        <f t="shared" si="0"/>
        <v>35000</v>
      </c>
      <c r="G81" s="203"/>
      <c r="H81" s="206">
        <f t="shared" si="4"/>
        <v>35000</v>
      </c>
      <c r="I81" s="201">
        <v>35000</v>
      </c>
      <c r="J81" s="201"/>
      <c r="K81" s="203"/>
      <c r="L81" s="204"/>
      <c r="M81" s="207"/>
      <c r="N81" s="204"/>
      <c r="O81" s="201"/>
      <c r="P81" s="201"/>
      <c r="Q81" s="202" t="s">
        <v>7</v>
      </c>
    </row>
    <row r="82" spans="1:17" ht="24.75" customHeight="1" thickBot="1">
      <c r="A82" s="244"/>
      <c r="B82" s="245"/>
      <c r="C82" s="245"/>
      <c r="D82" s="245"/>
      <c r="E82" s="246"/>
      <c r="F82" s="186">
        <f t="shared" si="0"/>
        <v>2302093</v>
      </c>
      <c r="G82" s="49">
        <f>SUM(G73:G81)</f>
        <v>1649093</v>
      </c>
      <c r="H82" s="27">
        <f t="shared" si="4"/>
        <v>653000</v>
      </c>
      <c r="I82" s="48">
        <f>SUM(I73:I81)</f>
        <v>653000</v>
      </c>
      <c r="J82" s="48">
        <f>SUM(J73:J81)</f>
        <v>0</v>
      </c>
      <c r="K82" s="46"/>
      <c r="L82" s="50">
        <f>SUM(L73:L81)</f>
        <v>0</v>
      </c>
      <c r="M82" s="49"/>
      <c r="N82" s="50"/>
      <c r="O82" s="48"/>
      <c r="P82" s="48"/>
      <c r="Q82" s="130"/>
    </row>
    <row r="83" spans="1:17" ht="87.75" customHeight="1" thickBot="1">
      <c r="A83" s="114">
        <v>60</v>
      </c>
      <c r="B83" s="15">
        <v>801</v>
      </c>
      <c r="C83" s="15">
        <v>80104</v>
      </c>
      <c r="D83" s="120">
        <v>6050</v>
      </c>
      <c r="E83" s="8" t="s">
        <v>98</v>
      </c>
      <c r="F83" s="24">
        <f t="shared" si="0"/>
        <v>50000</v>
      </c>
      <c r="G83" s="51"/>
      <c r="H83" s="98">
        <f t="shared" si="4"/>
        <v>50000</v>
      </c>
      <c r="I83" s="52">
        <v>50000</v>
      </c>
      <c r="J83" s="52"/>
      <c r="K83" s="51"/>
      <c r="L83" s="57"/>
      <c r="M83" s="56"/>
      <c r="N83" s="57"/>
      <c r="O83" s="52"/>
      <c r="P83" s="52"/>
      <c r="Q83" s="129" t="s">
        <v>7</v>
      </c>
    </row>
    <row r="84" spans="1:17" ht="24.75" customHeight="1" thickBot="1">
      <c r="A84" s="244" t="s">
        <v>11</v>
      </c>
      <c r="B84" s="245"/>
      <c r="C84" s="245"/>
      <c r="D84" s="245"/>
      <c r="E84" s="246"/>
      <c r="F84" s="26">
        <f t="shared" si="0"/>
        <v>50000</v>
      </c>
      <c r="G84" s="49"/>
      <c r="H84" s="27">
        <f t="shared" si="4"/>
        <v>50000</v>
      </c>
      <c r="I84" s="47">
        <f>SUM(I83)</f>
        <v>50000</v>
      </c>
      <c r="J84" s="47">
        <f>SUM(J83)</f>
        <v>0</v>
      </c>
      <c r="K84" s="27"/>
      <c r="L84" s="70">
        <f>SUM(L83)</f>
        <v>0</v>
      </c>
      <c r="M84" s="49"/>
      <c r="N84" s="50"/>
      <c r="O84" s="48"/>
      <c r="P84" s="48"/>
      <c r="Q84" s="130"/>
    </row>
    <row r="85" spans="1:17" ht="86.25" customHeight="1" thickBot="1">
      <c r="A85" s="114">
        <v>61</v>
      </c>
      <c r="B85" s="15">
        <v>801</v>
      </c>
      <c r="C85" s="15">
        <v>80110</v>
      </c>
      <c r="D85" s="120">
        <v>6210</v>
      </c>
      <c r="E85" s="118" t="s">
        <v>55</v>
      </c>
      <c r="F85" s="24">
        <f t="shared" si="0"/>
        <v>32554</v>
      </c>
      <c r="G85" s="51"/>
      <c r="H85" s="98">
        <f t="shared" si="4"/>
        <v>32554</v>
      </c>
      <c r="I85" s="52">
        <v>32554</v>
      </c>
      <c r="J85" s="55"/>
      <c r="K85" s="85"/>
      <c r="L85" s="54"/>
      <c r="M85" s="53"/>
      <c r="N85" s="54"/>
      <c r="O85" s="55"/>
      <c r="P85" s="55"/>
      <c r="Q85" s="129" t="s">
        <v>7</v>
      </c>
    </row>
    <row r="86" spans="1:17" ht="24.75" customHeight="1" thickBot="1">
      <c r="A86" s="244" t="s">
        <v>12</v>
      </c>
      <c r="B86" s="245"/>
      <c r="C86" s="245"/>
      <c r="D86" s="245"/>
      <c r="E86" s="246"/>
      <c r="F86" s="26">
        <f t="shared" si="0"/>
        <v>32554</v>
      </c>
      <c r="G86" s="49">
        <v>0</v>
      </c>
      <c r="H86" s="27">
        <f t="shared" si="4"/>
        <v>32554</v>
      </c>
      <c r="I86" s="47">
        <f>SUM(I85)</f>
        <v>32554</v>
      </c>
      <c r="J86" s="48"/>
      <c r="K86" s="46"/>
      <c r="L86" s="50"/>
      <c r="M86" s="49"/>
      <c r="N86" s="50"/>
      <c r="O86" s="48"/>
      <c r="P86" s="48"/>
      <c r="Q86" s="130"/>
    </row>
    <row r="87" spans="1:17" ht="100.5" customHeight="1">
      <c r="A87" s="218">
        <v>62</v>
      </c>
      <c r="B87" s="184">
        <v>801</v>
      </c>
      <c r="C87" s="184">
        <v>80195</v>
      </c>
      <c r="D87" s="216">
        <v>6050</v>
      </c>
      <c r="E87" s="185" t="s">
        <v>124</v>
      </c>
      <c r="F87" s="215">
        <v>500000</v>
      </c>
      <c r="G87" s="210"/>
      <c r="H87" s="208"/>
      <c r="I87" s="214"/>
      <c r="J87" s="209"/>
      <c r="K87" s="210"/>
      <c r="L87" s="211"/>
      <c r="M87" s="212"/>
      <c r="N87" s="176">
        <v>250000</v>
      </c>
      <c r="O87" s="173">
        <v>250000</v>
      </c>
      <c r="P87" s="209"/>
      <c r="Q87" s="213" t="s">
        <v>7</v>
      </c>
    </row>
    <row r="88" spans="1:17" ht="111" customHeight="1" thickBot="1">
      <c r="A88" s="114">
        <v>63</v>
      </c>
      <c r="B88" s="15">
        <v>801</v>
      </c>
      <c r="C88" s="15">
        <v>80195</v>
      </c>
      <c r="D88" s="120">
        <v>6050</v>
      </c>
      <c r="E88" s="8" t="s">
        <v>121</v>
      </c>
      <c r="F88" s="24">
        <v>60000</v>
      </c>
      <c r="G88" s="51"/>
      <c r="H88" s="98">
        <f t="shared" si="4"/>
        <v>60000</v>
      </c>
      <c r="I88" s="52">
        <v>60000</v>
      </c>
      <c r="J88" s="55"/>
      <c r="K88" s="85"/>
      <c r="L88" s="54"/>
      <c r="M88" s="56"/>
      <c r="N88" s="57"/>
      <c r="O88" s="52"/>
      <c r="P88" s="52"/>
      <c r="Q88" s="129" t="s">
        <v>7</v>
      </c>
    </row>
    <row r="89" spans="1:17" ht="22.5" customHeight="1" thickBot="1">
      <c r="A89" s="244"/>
      <c r="B89" s="245"/>
      <c r="C89" s="245"/>
      <c r="D89" s="245"/>
      <c r="E89" s="246"/>
      <c r="F89" s="26">
        <f t="shared" si="0"/>
        <v>560000</v>
      </c>
      <c r="G89" s="49"/>
      <c r="H89" s="27">
        <f t="shared" si="4"/>
        <v>60000</v>
      </c>
      <c r="I89" s="48">
        <f>SUM(I88)</f>
        <v>60000</v>
      </c>
      <c r="J89" s="48"/>
      <c r="K89" s="46"/>
      <c r="L89" s="50"/>
      <c r="M89" s="49">
        <f>SUM(M88)</f>
        <v>0</v>
      </c>
      <c r="N89" s="49">
        <f>SUM(N87:N88)</f>
        <v>250000</v>
      </c>
      <c r="O89" s="49">
        <f>SUM(O87:O88)</f>
        <v>250000</v>
      </c>
      <c r="P89" s="48"/>
      <c r="Q89" s="130"/>
    </row>
    <row r="90" spans="1:17" ht="69" thickBot="1">
      <c r="A90" s="114">
        <v>64</v>
      </c>
      <c r="B90" s="15">
        <v>851</v>
      </c>
      <c r="C90" s="15">
        <v>85195</v>
      </c>
      <c r="D90" s="120">
        <v>6300</v>
      </c>
      <c r="E90" s="217" t="s">
        <v>93</v>
      </c>
      <c r="F90" s="24">
        <f>G90+H90+N90+O90+P90</f>
        <v>10000</v>
      </c>
      <c r="G90" s="51"/>
      <c r="H90" s="98">
        <v>10000</v>
      </c>
      <c r="I90" s="52">
        <v>10000</v>
      </c>
      <c r="J90" s="55"/>
      <c r="K90" s="85"/>
      <c r="L90" s="54"/>
      <c r="M90" s="56"/>
      <c r="N90" s="57"/>
      <c r="O90" s="52"/>
      <c r="P90" s="52"/>
      <c r="Q90" s="129" t="s">
        <v>7</v>
      </c>
    </row>
    <row r="91" spans="1:17" ht="22.5" customHeight="1" thickBot="1">
      <c r="A91" s="244"/>
      <c r="B91" s="245"/>
      <c r="C91" s="245"/>
      <c r="D91" s="245"/>
      <c r="E91" s="246"/>
      <c r="F91" s="26">
        <f>G91+H91+N91+O91+P91</f>
        <v>10000</v>
      </c>
      <c r="G91" s="49"/>
      <c r="H91" s="27">
        <f>I91+J91+L91+M91</f>
        <v>10000</v>
      </c>
      <c r="I91" s="48">
        <f>SUM(I90)</f>
        <v>10000</v>
      </c>
      <c r="J91" s="48"/>
      <c r="K91" s="46"/>
      <c r="L91" s="50"/>
      <c r="M91" s="49">
        <f>SUM(M90)</f>
        <v>0</v>
      </c>
      <c r="N91" s="49">
        <f>SUM(N90)</f>
        <v>0</v>
      </c>
      <c r="O91" s="49">
        <f>SUM(O90)</f>
        <v>0</v>
      </c>
      <c r="P91" s="48"/>
      <c r="Q91" s="130"/>
    </row>
    <row r="92" spans="1:17" ht="42.75">
      <c r="A92" s="111">
        <v>65</v>
      </c>
      <c r="B92" s="10">
        <v>900</v>
      </c>
      <c r="C92" s="10">
        <v>90001</v>
      </c>
      <c r="D92" s="167">
        <v>6050</v>
      </c>
      <c r="E92" s="137" t="s">
        <v>60</v>
      </c>
      <c r="F92" s="21">
        <f t="shared" si="0"/>
        <v>19189</v>
      </c>
      <c r="G92" s="29">
        <v>19189</v>
      </c>
      <c r="H92" s="22"/>
      <c r="I92" s="35"/>
      <c r="J92" s="35"/>
      <c r="K92" s="34"/>
      <c r="L92" s="37"/>
      <c r="M92" s="36"/>
      <c r="N92" s="37"/>
      <c r="O92" s="35"/>
      <c r="P92" s="35"/>
      <c r="Q92" s="125" t="s">
        <v>7</v>
      </c>
    </row>
    <row r="93" spans="1:17" ht="28.5">
      <c r="A93" s="112">
        <v>66</v>
      </c>
      <c r="B93" s="14"/>
      <c r="C93" s="14"/>
      <c r="D93" s="14"/>
      <c r="E93" s="9" t="s">
        <v>61</v>
      </c>
      <c r="F93" s="62">
        <f t="shared" si="0"/>
        <v>4070298</v>
      </c>
      <c r="G93" s="34">
        <v>3525270</v>
      </c>
      <c r="H93" s="22">
        <f>I93+J93+L93+M93</f>
        <v>545028</v>
      </c>
      <c r="I93" s="35">
        <v>163549</v>
      </c>
      <c r="J93" s="35"/>
      <c r="K93" s="34"/>
      <c r="L93" s="37"/>
      <c r="M93" s="36">
        <v>381479</v>
      </c>
      <c r="N93" s="37"/>
      <c r="O93" s="35"/>
      <c r="P93" s="35"/>
      <c r="Q93" s="125" t="s">
        <v>7</v>
      </c>
    </row>
    <row r="94" spans="1:17" ht="42.75">
      <c r="A94" s="112">
        <v>67</v>
      </c>
      <c r="B94" s="14"/>
      <c r="C94" s="14"/>
      <c r="D94" s="14"/>
      <c r="E94" s="9" t="s">
        <v>62</v>
      </c>
      <c r="F94" s="62">
        <f t="shared" si="0"/>
        <v>1259083</v>
      </c>
      <c r="G94" s="34">
        <v>50216</v>
      </c>
      <c r="H94" s="22"/>
      <c r="I94" s="35"/>
      <c r="J94" s="35"/>
      <c r="K94" s="34"/>
      <c r="L94" s="37"/>
      <c r="M94" s="36"/>
      <c r="N94" s="37"/>
      <c r="O94" s="35">
        <v>287867</v>
      </c>
      <c r="P94" s="35">
        <v>921000</v>
      </c>
      <c r="Q94" s="125" t="s">
        <v>7</v>
      </c>
    </row>
    <row r="95" spans="1:17" ht="57">
      <c r="A95" s="112">
        <v>68</v>
      </c>
      <c r="B95" s="14"/>
      <c r="C95" s="14"/>
      <c r="D95" s="14"/>
      <c r="E95" s="9" t="s">
        <v>63</v>
      </c>
      <c r="F95" s="62">
        <f t="shared" si="0"/>
        <v>3201215</v>
      </c>
      <c r="G95" s="34">
        <v>89440</v>
      </c>
      <c r="H95" s="22"/>
      <c r="I95" s="35"/>
      <c r="J95" s="35"/>
      <c r="K95" s="34"/>
      <c r="L95" s="37"/>
      <c r="M95" s="36"/>
      <c r="N95" s="37"/>
      <c r="O95" s="35">
        <v>899775</v>
      </c>
      <c r="P95" s="35">
        <v>2212000</v>
      </c>
      <c r="Q95" s="125" t="s">
        <v>7</v>
      </c>
    </row>
    <row r="96" spans="1:17" ht="99.75">
      <c r="A96" s="112">
        <v>69</v>
      </c>
      <c r="B96" s="14"/>
      <c r="C96" s="14"/>
      <c r="D96" s="14"/>
      <c r="E96" s="9" t="s">
        <v>64</v>
      </c>
      <c r="F96" s="62">
        <f t="shared" si="0"/>
        <v>20252</v>
      </c>
      <c r="G96" s="34">
        <v>20252</v>
      </c>
      <c r="H96" s="22"/>
      <c r="I96" s="35"/>
      <c r="J96" s="35"/>
      <c r="K96" s="34"/>
      <c r="L96" s="37"/>
      <c r="M96" s="36"/>
      <c r="N96" s="37"/>
      <c r="O96" s="35"/>
      <c r="P96" s="35"/>
      <c r="Q96" s="125" t="s">
        <v>7</v>
      </c>
    </row>
    <row r="97" spans="1:17" ht="57">
      <c r="A97" s="112">
        <v>70</v>
      </c>
      <c r="B97" s="14"/>
      <c r="C97" s="14"/>
      <c r="D97" s="14"/>
      <c r="E97" s="9" t="s">
        <v>65</v>
      </c>
      <c r="F97" s="62">
        <f t="shared" si="0"/>
        <v>976622</v>
      </c>
      <c r="G97" s="34">
        <v>14460</v>
      </c>
      <c r="H97" s="22"/>
      <c r="I97" s="35"/>
      <c r="J97" s="35"/>
      <c r="K97" s="34"/>
      <c r="L97" s="37"/>
      <c r="M97" s="36"/>
      <c r="N97" s="37"/>
      <c r="O97" s="35"/>
      <c r="P97" s="35">
        <v>962162</v>
      </c>
      <c r="Q97" s="125" t="s">
        <v>7</v>
      </c>
    </row>
    <row r="98" spans="1:17" ht="57">
      <c r="A98" s="112">
        <v>71</v>
      </c>
      <c r="B98" s="14"/>
      <c r="C98" s="14"/>
      <c r="D98" s="14"/>
      <c r="E98" s="9" t="s">
        <v>66</v>
      </c>
      <c r="F98" s="62">
        <f t="shared" si="0"/>
        <v>2153505</v>
      </c>
      <c r="G98" s="34">
        <v>76656</v>
      </c>
      <c r="H98" s="22"/>
      <c r="I98" s="35"/>
      <c r="J98" s="35"/>
      <c r="K98" s="34"/>
      <c r="L98" s="37"/>
      <c r="M98" s="36"/>
      <c r="N98" s="37"/>
      <c r="O98" s="35">
        <v>561849</v>
      </c>
      <c r="P98" s="35">
        <v>1515000</v>
      </c>
      <c r="Q98" s="125" t="s">
        <v>7</v>
      </c>
    </row>
    <row r="99" spans="1:17" ht="57">
      <c r="A99" s="112">
        <v>72</v>
      </c>
      <c r="B99" s="14"/>
      <c r="C99" s="14"/>
      <c r="D99" s="14"/>
      <c r="E99" s="9" t="s">
        <v>67</v>
      </c>
      <c r="F99" s="62">
        <f t="shared" si="0"/>
        <v>2906128</v>
      </c>
      <c r="G99" s="34">
        <v>146128</v>
      </c>
      <c r="H99" s="22">
        <f aca="true" t="shared" si="6" ref="H99:H123">I99+J99+L99+M99</f>
        <v>10000</v>
      </c>
      <c r="I99" s="35">
        <v>10000</v>
      </c>
      <c r="J99" s="35"/>
      <c r="K99" s="34"/>
      <c r="L99" s="37"/>
      <c r="M99" s="36"/>
      <c r="N99" s="37"/>
      <c r="O99" s="35">
        <v>250000</v>
      </c>
      <c r="P99" s="35">
        <v>2500000</v>
      </c>
      <c r="Q99" s="125" t="s">
        <v>7</v>
      </c>
    </row>
    <row r="100" spans="1:17" ht="42.75">
      <c r="A100" s="112">
        <v>73</v>
      </c>
      <c r="B100" s="14"/>
      <c r="C100" s="14"/>
      <c r="D100" s="14"/>
      <c r="E100" s="9" t="s">
        <v>68</v>
      </c>
      <c r="F100" s="62">
        <f t="shared" si="0"/>
        <v>35000</v>
      </c>
      <c r="G100" s="34"/>
      <c r="H100" s="22"/>
      <c r="I100" s="35"/>
      <c r="J100" s="35"/>
      <c r="K100" s="34"/>
      <c r="L100" s="37"/>
      <c r="M100" s="36"/>
      <c r="N100" s="37">
        <v>35000</v>
      </c>
      <c r="O100" s="35"/>
      <c r="P100" s="35"/>
      <c r="Q100" s="125" t="s">
        <v>7</v>
      </c>
    </row>
    <row r="101" spans="1:17" ht="42.75">
      <c r="A101" s="112">
        <v>74</v>
      </c>
      <c r="B101" s="14"/>
      <c r="C101" s="14"/>
      <c r="D101" s="14"/>
      <c r="E101" s="9" t="s">
        <v>69</v>
      </c>
      <c r="F101" s="62">
        <f t="shared" si="0"/>
        <v>25000</v>
      </c>
      <c r="G101" s="34"/>
      <c r="H101" s="22"/>
      <c r="I101" s="35"/>
      <c r="J101" s="35"/>
      <c r="K101" s="34"/>
      <c r="L101" s="37"/>
      <c r="M101" s="36"/>
      <c r="N101" s="37">
        <v>25000</v>
      </c>
      <c r="O101" s="35"/>
      <c r="P101" s="35"/>
      <c r="Q101" s="125" t="s">
        <v>7</v>
      </c>
    </row>
    <row r="102" spans="1:17" ht="57">
      <c r="A102" s="112">
        <v>75</v>
      </c>
      <c r="B102" s="14"/>
      <c r="C102" s="14"/>
      <c r="D102" s="14"/>
      <c r="E102" s="9" t="s">
        <v>70</v>
      </c>
      <c r="F102" s="62">
        <f aca="true" t="shared" si="7" ref="F102:F123">G102+H102+N102+O102+P102</f>
        <v>75000</v>
      </c>
      <c r="G102" s="34"/>
      <c r="H102" s="22"/>
      <c r="I102" s="35"/>
      <c r="J102" s="35"/>
      <c r="K102" s="34"/>
      <c r="L102" s="37"/>
      <c r="M102" s="36"/>
      <c r="N102" s="37">
        <v>75000</v>
      </c>
      <c r="O102" s="35"/>
      <c r="P102" s="35"/>
      <c r="Q102" s="125" t="s">
        <v>7</v>
      </c>
    </row>
    <row r="103" spans="1:17" ht="42.75">
      <c r="A103" s="112">
        <v>76</v>
      </c>
      <c r="B103" s="14"/>
      <c r="C103" s="14"/>
      <c r="D103" s="14"/>
      <c r="E103" s="19" t="s">
        <v>110</v>
      </c>
      <c r="F103" s="62">
        <f t="shared" si="7"/>
        <v>1050000</v>
      </c>
      <c r="G103" s="41"/>
      <c r="H103" s="22">
        <f t="shared" si="6"/>
        <v>50000</v>
      </c>
      <c r="I103" s="45">
        <v>50000</v>
      </c>
      <c r="J103" s="45"/>
      <c r="K103" s="41"/>
      <c r="L103" s="44"/>
      <c r="M103" s="43"/>
      <c r="N103" s="44">
        <v>500000</v>
      </c>
      <c r="O103" s="45">
        <v>500000</v>
      </c>
      <c r="P103" s="45"/>
      <c r="Q103" s="125" t="s">
        <v>7</v>
      </c>
    </row>
    <row r="104" spans="1:17" ht="43.5" thickBot="1">
      <c r="A104" s="113">
        <v>77</v>
      </c>
      <c r="B104" s="7"/>
      <c r="C104" s="7"/>
      <c r="D104" s="168"/>
      <c r="E104" s="19" t="s">
        <v>111</v>
      </c>
      <c r="F104" s="133">
        <f t="shared" si="7"/>
        <v>2199999</v>
      </c>
      <c r="G104" s="41">
        <v>8762</v>
      </c>
      <c r="H104" s="98"/>
      <c r="I104" s="45"/>
      <c r="J104" s="45"/>
      <c r="K104" s="41"/>
      <c r="L104" s="44"/>
      <c r="M104" s="43"/>
      <c r="N104" s="44"/>
      <c r="O104" s="45">
        <v>120000</v>
      </c>
      <c r="P104" s="45">
        <v>2071237</v>
      </c>
      <c r="Q104" s="126" t="s">
        <v>7</v>
      </c>
    </row>
    <row r="105" spans="1:17" ht="24.75" customHeight="1" thickBot="1">
      <c r="A105" s="256"/>
      <c r="B105" s="245"/>
      <c r="C105" s="245"/>
      <c r="D105" s="245"/>
      <c r="E105" s="246"/>
      <c r="F105" s="187">
        <f t="shared" si="7"/>
        <v>17991291</v>
      </c>
      <c r="G105" s="46">
        <f>SUM(G92:G104)</f>
        <v>3950373</v>
      </c>
      <c r="H105" s="27">
        <f t="shared" si="6"/>
        <v>605028</v>
      </c>
      <c r="I105" s="48">
        <f>SUM(I92:I104)</f>
        <v>223549</v>
      </c>
      <c r="J105" s="48">
        <f>SUM(J92:J104)</f>
        <v>0</v>
      </c>
      <c r="K105" s="46"/>
      <c r="L105" s="50">
        <f>SUM(L92:L104)</f>
        <v>0</v>
      </c>
      <c r="M105" s="49">
        <f>SUM(M92:M104)</f>
        <v>381479</v>
      </c>
      <c r="N105" s="49">
        <f>SUM(N92:N104)</f>
        <v>635000</v>
      </c>
      <c r="O105" s="49">
        <f>SUM(O92:O104)</f>
        <v>2619491</v>
      </c>
      <c r="P105" s="49">
        <f>SUM(P92:P104)</f>
        <v>10181399</v>
      </c>
      <c r="Q105" s="131"/>
    </row>
    <row r="106" spans="1:17" ht="44.25" customHeight="1" thickBot="1">
      <c r="A106" s="114">
        <v>78</v>
      </c>
      <c r="B106" s="15">
        <v>900</v>
      </c>
      <c r="C106" s="15">
        <v>90015</v>
      </c>
      <c r="D106" s="15">
        <v>6050</v>
      </c>
      <c r="E106" s="18" t="s">
        <v>71</v>
      </c>
      <c r="F106" s="24">
        <f t="shared" si="7"/>
        <v>200000</v>
      </c>
      <c r="G106" s="51">
        <v>0</v>
      </c>
      <c r="H106" s="98">
        <f t="shared" si="6"/>
        <v>200000</v>
      </c>
      <c r="I106" s="52">
        <v>200000</v>
      </c>
      <c r="J106" s="52"/>
      <c r="K106" s="51"/>
      <c r="L106" s="57"/>
      <c r="M106" s="56"/>
      <c r="N106" s="57"/>
      <c r="O106" s="52"/>
      <c r="P106" s="52"/>
      <c r="Q106" s="129" t="s">
        <v>7</v>
      </c>
    </row>
    <row r="107" spans="1:17" ht="27" customHeight="1" thickBot="1">
      <c r="A107" s="256" t="s">
        <v>5</v>
      </c>
      <c r="B107" s="245"/>
      <c r="C107" s="245"/>
      <c r="D107" s="245"/>
      <c r="E107" s="246"/>
      <c r="F107" s="187">
        <f t="shared" si="7"/>
        <v>200000</v>
      </c>
      <c r="G107" s="46">
        <f>G106</f>
        <v>0</v>
      </c>
      <c r="H107" s="27">
        <f t="shared" si="6"/>
        <v>200000</v>
      </c>
      <c r="I107" s="48">
        <f>I106</f>
        <v>200000</v>
      </c>
      <c r="J107" s="48">
        <f>J106</f>
        <v>0</v>
      </c>
      <c r="K107" s="46"/>
      <c r="L107" s="50"/>
      <c r="M107" s="49"/>
      <c r="N107" s="50"/>
      <c r="O107" s="48"/>
      <c r="P107" s="48"/>
      <c r="Q107" s="132"/>
    </row>
    <row r="108" spans="1:17" ht="28.5">
      <c r="A108" s="111">
        <v>79</v>
      </c>
      <c r="B108" s="10">
        <v>900</v>
      </c>
      <c r="C108" s="10">
        <v>90095</v>
      </c>
      <c r="D108" s="167">
        <v>6050</v>
      </c>
      <c r="E108" s="11" t="s">
        <v>72</v>
      </c>
      <c r="F108" s="21">
        <f t="shared" si="7"/>
        <v>400000</v>
      </c>
      <c r="G108" s="29">
        <v>0</v>
      </c>
      <c r="H108" s="22">
        <f t="shared" si="6"/>
        <v>400000</v>
      </c>
      <c r="I108" s="33">
        <v>400000</v>
      </c>
      <c r="J108" s="33"/>
      <c r="K108" s="29"/>
      <c r="L108" s="32"/>
      <c r="M108" s="31"/>
      <c r="N108" s="32"/>
      <c r="O108" s="33"/>
      <c r="P108" s="33"/>
      <c r="Q108" s="128" t="s">
        <v>7</v>
      </c>
    </row>
    <row r="109" spans="1:17" ht="42.75">
      <c r="A109" s="112">
        <v>80</v>
      </c>
      <c r="B109" s="14"/>
      <c r="C109" s="14"/>
      <c r="D109" s="14"/>
      <c r="E109" s="17" t="s">
        <v>73</v>
      </c>
      <c r="F109" s="62">
        <f t="shared" si="7"/>
        <v>300086</v>
      </c>
      <c r="G109" s="34">
        <v>86</v>
      </c>
      <c r="H109" s="22"/>
      <c r="I109" s="35"/>
      <c r="J109" s="35"/>
      <c r="K109" s="34"/>
      <c r="L109" s="37"/>
      <c r="M109" s="36"/>
      <c r="N109" s="37"/>
      <c r="O109" s="35">
        <v>100000</v>
      </c>
      <c r="P109" s="35">
        <v>200000</v>
      </c>
      <c r="Q109" s="125" t="s">
        <v>7</v>
      </c>
    </row>
    <row r="110" spans="1:17" ht="28.5">
      <c r="A110" s="112">
        <v>81</v>
      </c>
      <c r="B110" s="14"/>
      <c r="C110" s="14"/>
      <c r="D110" s="14"/>
      <c r="E110" s="16" t="s">
        <v>74</v>
      </c>
      <c r="F110" s="62">
        <f t="shared" si="7"/>
        <v>530000</v>
      </c>
      <c r="G110" s="34"/>
      <c r="H110" s="22">
        <f t="shared" si="6"/>
        <v>530000</v>
      </c>
      <c r="I110" s="35">
        <v>530000</v>
      </c>
      <c r="J110" s="35"/>
      <c r="K110" s="34"/>
      <c r="L110" s="37"/>
      <c r="M110" s="36"/>
      <c r="N110" s="37"/>
      <c r="O110" s="35"/>
      <c r="P110" s="35"/>
      <c r="Q110" s="125" t="s">
        <v>7</v>
      </c>
    </row>
    <row r="111" spans="1:17" ht="42.75">
      <c r="A111" s="112">
        <v>82</v>
      </c>
      <c r="B111" s="14"/>
      <c r="C111" s="14"/>
      <c r="D111" s="14"/>
      <c r="E111" s="17" t="s">
        <v>83</v>
      </c>
      <c r="F111" s="62">
        <f t="shared" si="7"/>
        <v>285938</v>
      </c>
      <c r="G111" s="41">
        <v>15938</v>
      </c>
      <c r="H111" s="22">
        <f t="shared" si="6"/>
        <v>270000</v>
      </c>
      <c r="I111" s="45">
        <v>270000</v>
      </c>
      <c r="J111" s="45"/>
      <c r="K111" s="41"/>
      <c r="L111" s="44"/>
      <c r="M111" s="43"/>
      <c r="N111" s="44"/>
      <c r="O111" s="45"/>
      <c r="P111" s="45"/>
      <c r="Q111" s="125" t="s">
        <v>7</v>
      </c>
    </row>
    <row r="112" spans="1:17" ht="57">
      <c r="A112" s="107">
        <v>83</v>
      </c>
      <c r="B112" s="92"/>
      <c r="C112" s="92"/>
      <c r="D112" s="14"/>
      <c r="E112" s="17" t="s">
        <v>88</v>
      </c>
      <c r="F112" s="62">
        <f t="shared" si="7"/>
        <v>60132</v>
      </c>
      <c r="G112" s="41">
        <v>132</v>
      </c>
      <c r="H112" s="22">
        <f t="shared" si="6"/>
        <v>60000</v>
      </c>
      <c r="I112" s="45">
        <v>60000</v>
      </c>
      <c r="J112" s="45"/>
      <c r="K112" s="41"/>
      <c r="L112" s="44"/>
      <c r="M112" s="43"/>
      <c r="N112" s="44"/>
      <c r="O112" s="45"/>
      <c r="P112" s="45"/>
      <c r="Q112" s="125" t="s">
        <v>7</v>
      </c>
    </row>
    <row r="113" spans="1:17" ht="44.25" customHeight="1">
      <c r="A113" s="107">
        <v>84</v>
      </c>
      <c r="B113" s="92"/>
      <c r="C113" s="92"/>
      <c r="D113" s="14"/>
      <c r="E113" s="17" t="s">
        <v>94</v>
      </c>
      <c r="F113" s="62">
        <f t="shared" si="7"/>
        <v>1025000</v>
      </c>
      <c r="G113" s="41"/>
      <c r="H113" s="22">
        <f t="shared" si="6"/>
        <v>25000</v>
      </c>
      <c r="I113" s="45">
        <v>25000</v>
      </c>
      <c r="J113" s="45"/>
      <c r="K113" s="41"/>
      <c r="L113" s="44"/>
      <c r="M113" s="43"/>
      <c r="N113" s="44">
        <v>500000</v>
      </c>
      <c r="O113" s="45">
        <v>500000</v>
      </c>
      <c r="P113" s="45"/>
      <c r="Q113" s="125" t="s">
        <v>7</v>
      </c>
    </row>
    <row r="114" spans="1:17" ht="42.75">
      <c r="A114" s="107">
        <v>85</v>
      </c>
      <c r="B114" s="92"/>
      <c r="C114" s="92"/>
      <c r="D114" s="14"/>
      <c r="E114" s="17" t="s">
        <v>89</v>
      </c>
      <c r="F114" s="62">
        <f t="shared" si="7"/>
        <v>1035000</v>
      </c>
      <c r="G114" s="41"/>
      <c r="H114" s="22">
        <f t="shared" si="6"/>
        <v>35000</v>
      </c>
      <c r="I114" s="45">
        <v>35000</v>
      </c>
      <c r="J114" s="45"/>
      <c r="K114" s="41"/>
      <c r="L114" s="44"/>
      <c r="M114" s="43"/>
      <c r="N114" s="44">
        <v>250000</v>
      </c>
      <c r="O114" s="45">
        <v>500000</v>
      </c>
      <c r="P114" s="45">
        <v>250000</v>
      </c>
      <c r="Q114" s="125" t="s">
        <v>7</v>
      </c>
    </row>
    <row r="115" spans="1:17" ht="85.5">
      <c r="A115" s="121">
        <v>86</v>
      </c>
      <c r="B115" s="93"/>
      <c r="C115" s="93"/>
      <c r="D115" s="14"/>
      <c r="E115" s="17" t="s">
        <v>90</v>
      </c>
      <c r="F115" s="62">
        <f t="shared" si="7"/>
        <v>100000</v>
      </c>
      <c r="G115" s="41"/>
      <c r="H115" s="151">
        <f t="shared" si="6"/>
        <v>100000</v>
      </c>
      <c r="I115" s="45">
        <v>100000</v>
      </c>
      <c r="J115" s="45"/>
      <c r="K115" s="41"/>
      <c r="L115" s="44"/>
      <c r="M115" s="43"/>
      <c r="N115" s="44"/>
      <c r="O115" s="45"/>
      <c r="P115" s="45"/>
      <c r="Q115" s="125" t="s">
        <v>7</v>
      </c>
    </row>
    <row r="116" spans="1:17" ht="43.5" thickBot="1">
      <c r="A116" s="121">
        <v>87</v>
      </c>
      <c r="B116" s="93"/>
      <c r="C116" s="93"/>
      <c r="D116" s="168"/>
      <c r="E116" s="17" t="s">
        <v>75</v>
      </c>
      <c r="F116" s="133">
        <f t="shared" si="7"/>
        <v>25000</v>
      </c>
      <c r="G116" s="41"/>
      <c r="H116" s="98">
        <f t="shared" si="6"/>
        <v>25000</v>
      </c>
      <c r="I116" s="45">
        <v>25000</v>
      </c>
      <c r="J116" s="45"/>
      <c r="K116" s="41"/>
      <c r="L116" s="44"/>
      <c r="M116" s="43"/>
      <c r="N116" s="44"/>
      <c r="O116" s="45"/>
      <c r="P116" s="45"/>
      <c r="Q116" s="126" t="s">
        <v>7</v>
      </c>
    </row>
    <row r="117" spans="1:17" ht="22.5" customHeight="1" thickBot="1">
      <c r="A117" s="244"/>
      <c r="B117" s="245"/>
      <c r="C117" s="245"/>
      <c r="D117" s="245"/>
      <c r="E117" s="246"/>
      <c r="F117" s="187">
        <f t="shared" si="7"/>
        <v>3761156</v>
      </c>
      <c r="G117" s="60">
        <f>SUM(G108:G116)</f>
        <v>16156</v>
      </c>
      <c r="H117" s="27">
        <f t="shared" si="6"/>
        <v>1445000</v>
      </c>
      <c r="I117" s="48">
        <f aca="true" t="shared" si="8" ref="I117:Q117">SUM(I108:I116)</f>
        <v>1445000</v>
      </c>
      <c r="J117" s="48">
        <f t="shared" si="8"/>
        <v>0</v>
      </c>
      <c r="K117" s="46"/>
      <c r="L117" s="50">
        <f t="shared" si="8"/>
        <v>0</v>
      </c>
      <c r="M117" s="49">
        <f t="shared" si="8"/>
        <v>0</v>
      </c>
      <c r="N117" s="131">
        <f>SUM(N108:N116)</f>
        <v>750000</v>
      </c>
      <c r="O117" s="49">
        <f>SUM(O108:O116)</f>
        <v>1100000</v>
      </c>
      <c r="P117" s="49">
        <f>SUM(P108:P116)</f>
        <v>450000</v>
      </c>
      <c r="Q117" s="132">
        <f t="shared" si="8"/>
        <v>0</v>
      </c>
    </row>
    <row r="118" spans="1:17" ht="35.25" customHeight="1" thickBot="1">
      <c r="A118" s="180">
        <v>88</v>
      </c>
      <c r="B118" s="167">
        <v>921</v>
      </c>
      <c r="C118" s="167">
        <v>92109</v>
      </c>
      <c r="D118" s="182">
        <v>6050</v>
      </c>
      <c r="E118" s="8" t="s">
        <v>76</v>
      </c>
      <c r="F118" s="24">
        <f t="shared" si="7"/>
        <v>2025000</v>
      </c>
      <c r="G118" s="51"/>
      <c r="H118" s="98">
        <f t="shared" si="6"/>
        <v>25000</v>
      </c>
      <c r="I118" s="52">
        <v>25000</v>
      </c>
      <c r="J118" s="52"/>
      <c r="K118" s="51"/>
      <c r="L118" s="57"/>
      <c r="M118" s="56"/>
      <c r="N118" s="57">
        <v>2000000</v>
      </c>
      <c r="O118" s="52"/>
      <c r="P118" s="52"/>
      <c r="Q118" s="129" t="s">
        <v>7</v>
      </c>
    </row>
    <row r="119" spans="1:17" ht="22.5" customHeight="1" thickBot="1">
      <c r="A119" s="244" t="s">
        <v>10</v>
      </c>
      <c r="B119" s="254"/>
      <c r="C119" s="254"/>
      <c r="D119" s="254"/>
      <c r="E119" s="255"/>
      <c r="F119" s="187">
        <f t="shared" si="7"/>
        <v>2025000</v>
      </c>
      <c r="G119" s="188"/>
      <c r="H119" s="189">
        <f t="shared" si="6"/>
        <v>25000</v>
      </c>
      <c r="I119" s="48">
        <f>SUM(I118:I118)</f>
        <v>25000</v>
      </c>
      <c r="J119" s="48">
        <f>SUM(J118:J118)</f>
        <v>0</v>
      </c>
      <c r="K119" s="46"/>
      <c r="L119" s="50">
        <f>SUM(L118:L118)</f>
        <v>0</v>
      </c>
      <c r="M119" s="49">
        <f>SUM(M118:M118)</f>
        <v>0</v>
      </c>
      <c r="N119" s="50">
        <f>SUM(N118:N118)</f>
        <v>2000000</v>
      </c>
      <c r="O119" s="48"/>
      <c r="P119" s="48"/>
      <c r="Q119" s="170"/>
    </row>
    <row r="120" spans="1:17" ht="35.25" customHeight="1" thickBot="1">
      <c r="A120" s="144">
        <v>89</v>
      </c>
      <c r="B120" s="145">
        <v>926</v>
      </c>
      <c r="C120" s="145">
        <v>92601</v>
      </c>
      <c r="D120" s="146">
        <v>6050</v>
      </c>
      <c r="E120" s="147" t="s">
        <v>77</v>
      </c>
      <c r="F120" s="148">
        <f t="shared" si="7"/>
        <v>2257117</v>
      </c>
      <c r="G120" s="67">
        <v>182117</v>
      </c>
      <c r="H120" s="99">
        <f t="shared" si="6"/>
        <v>75000</v>
      </c>
      <c r="I120" s="58">
        <v>75000</v>
      </c>
      <c r="J120" s="58"/>
      <c r="K120" s="67"/>
      <c r="L120" s="50"/>
      <c r="M120" s="149"/>
      <c r="N120" s="104">
        <v>1000000</v>
      </c>
      <c r="O120" s="58">
        <v>1000000</v>
      </c>
      <c r="P120" s="58"/>
      <c r="Q120" s="171" t="s">
        <v>7</v>
      </c>
    </row>
    <row r="121" spans="1:17" ht="67.5" customHeight="1" thickBot="1">
      <c r="A121" s="144">
        <v>90</v>
      </c>
      <c r="B121" s="145"/>
      <c r="C121" s="145"/>
      <c r="D121" s="146">
        <v>6050</v>
      </c>
      <c r="E121" s="147" t="s">
        <v>119</v>
      </c>
      <c r="F121" s="148">
        <f>G121+H121+N121+O121+P121</f>
        <v>705000</v>
      </c>
      <c r="G121" s="67"/>
      <c r="H121" s="99">
        <f>I121+J121+L121+M121</f>
        <v>705000</v>
      </c>
      <c r="I121" s="58">
        <v>705000</v>
      </c>
      <c r="J121" s="58"/>
      <c r="K121" s="67"/>
      <c r="L121" s="50"/>
      <c r="M121" s="149"/>
      <c r="N121" s="104"/>
      <c r="O121" s="58"/>
      <c r="P121" s="58"/>
      <c r="Q121" s="171" t="s">
        <v>7</v>
      </c>
    </row>
    <row r="122" spans="1:17" ht="22.5" customHeight="1" thickBot="1">
      <c r="A122" s="259" t="s">
        <v>8</v>
      </c>
      <c r="B122" s="260"/>
      <c r="C122" s="260"/>
      <c r="D122" s="260"/>
      <c r="E122" s="140"/>
      <c r="F122" s="190">
        <f t="shared" si="7"/>
        <v>2962117</v>
      </c>
      <c r="G122" s="191">
        <f>SUM(G120)</f>
        <v>182117</v>
      </c>
      <c r="H122" s="192">
        <f t="shared" si="6"/>
        <v>780000</v>
      </c>
      <c r="I122" s="193">
        <f>SUM(I120:I121)</f>
        <v>780000</v>
      </c>
      <c r="J122" s="142">
        <f>SUM(J120)</f>
        <v>0</v>
      </c>
      <c r="K122" s="141"/>
      <c r="L122" s="143">
        <f>SUM(L120)</f>
        <v>0</v>
      </c>
      <c r="M122" s="169">
        <f>SUM(M120)</f>
        <v>0</v>
      </c>
      <c r="N122" s="194">
        <f>SUM(N120)</f>
        <v>1000000</v>
      </c>
      <c r="O122" s="194">
        <f>SUM(O120)</f>
        <v>1000000</v>
      </c>
      <c r="P122" s="143">
        <f>SUM(P120)</f>
        <v>0</v>
      </c>
      <c r="Q122" s="172"/>
    </row>
    <row r="123" spans="1:21" ht="32.25" customHeight="1" thickBot="1">
      <c r="A123" s="122"/>
      <c r="B123" s="123"/>
      <c r="C123" s="124"/>
      <c r="D123" s="257" t="s">
        <v>1</v>
      </c>
      <c r="E123" s="258"/>
      <c r="F123" s="26">
        <f t="shared" si="7"/>
        <v>86896142</v>
      </c>
      <c r="G123" s="46">
        <f>G19+G59+G61+G64+G70+G72+G82+G89+G84+G86+G105+G107+G117+G119+G122+G91+G57</f>
        <v>11431214</v>
      </c>
      <c r="H123" s="27">
        <f t="shared" si="6"/>
        <v>12033198</v>
      </c>
      <c r="I123" s="46">
        <f>I19+I59+I61+I64+I70+I72+I82+I89+I84+I86+I105+I107+I117+I119+I122+I91+I57</f>
        <v>9383347</v>
      </c>
      <c r="J123" s="46">
        <f>J19+J59+J61+J64+J70+J72+J82+J89+J84+J86+J105+J107+J117+J119+J122+J91+J57</f>
        <v>0</v>
      </c>
      <c r="K123" s="46"/>
      <c r="L123" s="50">
        <f>L19+L59+L61+L64+L70+L72+L82+L89+L84+L86+L105+L107+L117+L119+L122+L91+J57</f>
        <v>0</v>
      </c>
      <c r="M123" s="46">
        <f>M19+M59+M61+M64+M70+M72+M82+M89+M84+M86+M105+M107+M117+M119+M122+M91+M57</f>
        <v>2649851</v>
      </c>
      <c r="N123" s="46">
        <f>N19+N59+N61+N64+N70+N72+N82+N89+N84+N86+N105+N107+N117+N119+N122+N91+N57</f>
        <v>16590840</v>
      </c>
      <c r="O123" s="46">
        <f>O19+O59+O61+O64+O70+O72+O82+O89+O84+O86+O105+O107+O117+O119+O122+O91+O57</f>
        <v>17444491</v>
      </c>
      <c r="P123" s="46">
        <f>P19+P59+P61+P64+P70+P72+P82+P89+P84+P86+P105+P107+P117+P119+P122+P91+P57</f>
        <v>29396399</v>
      </c>
      <c r="Q123" s="49">
        <f>Q19+Q59+Q61+Q64+Q70+Q72+Q82+Q89+Q84+Q86+Q105+Q107+Q117+Q119+Q122+Q91+Q57</f>
        <v>0</v>
      </c>
      <c r="R123" s="3"/>
      <c r="S123" s="68"/>
      <c r="T123" s="3"/>
      <c r="U123" s="3"/>
    </row>
    <row r="124" spans="4:17" ht="12.75">
      <c r="D124" s="4"/>
      <c r="E124" s="5"/>
      <c r="F124" s="13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4:17" ht="14.25" customHeight="1">
      <c r="D125" s="4"/>
      <c r="E125" s="5"/>
      <c r="F125" s="15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4:17" ht="14.25" customHeight="1"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83"/>
      <c r="P126" s="183"/>
      <c r="Q126" s="5"/>
    </row>
    <row r="127" spans="4:17" ht="18" customHeight="1"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83" t="s">
        <v>104</v>
      </c>
      <c r="P127" s="183"/>
      <c r="Q127" s="5"/>
    </row>
    <row r="128" spans="4:17" ht="15"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83"/>
      <c r="P128" s="183"/>
      <c r="Q128" s="5"/>
    </row>
    <row r="129" spans="4:17" ht="15"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83"/>
      <c r="P129" s="183"/>
      <c r="Q129" s="5"/>
    </row>
    <row r="130" spans="4:17" ht="15"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83" t="s">
        <v>105</v>
      </c>
      <c r="P130" s="183"/>
      <c r="Q130" s="5"/>
    </row>
    <row r="131" spans="15:16" ht="15">
      <c r="O131" s="183"/>
      <c r="P131" s="183"/>
    </row>
    <row r="132" ht="12">
      <c r="G132" s="181"/>
    </row>
  </sheetData>
  <mergeCells count="35">
    <mergeCell ref="D123:E123"/>
    <mergeCell ref="A64:E64"/>
    <mergeCell ref="A70:E70"/>
    <mergeCell ref="A72:E72"/>
    <mergeCell ref="A119:E119"/>
    <mergeCell ref="A122:D122"/>
    <mergeCell ref="A105:E105"/>
    <mergeCell ref="A107:E107"/>
    <mergeCell ref="A117:E117"/>
    <mergeCell ref="K15:L15"/>
    <mergeCell ref="K14:L14"/>
    <mergeCell ref="A91:E91"/>
    <mergeCell ref="D9:Q9"/>
    <mergeCell ref="E12:E14"/>
    <mergeCell ref="A19:E19"/>
    <mergeCell ref="A61:E61"/>
    <mergeCell ref="B12:B14"/>
    <mergeCell ref="A89:E89"/>
    <mergeCell ref="A59:E59"/>
    <mergeCell ref="A12:A14"/>
    <mergeCell ref="A82:E82"/>
    <mergeCell ref="A84:E84"/>
    <mergeCell ref="A86:E86"/>
    <mergeCell ref="C12:C14"/>
    <mergeCell ref="D12:D14"/>
    <mergeCell ref="A57:E57"/>
    <mergeCell ref="Q12:Q14"/>
    <mergeCell ref="F12:F14"/>
    <mergeCell ref="G12:G14"/>
    <mergeCell ref="H13:H14"/>
    <mergeCell ref="I13:M13"/>
    <mergeCell ref="H12:P12"/>
    <mergeCell ref="N13:N14"/>
    <mergeCell ref="O13:O14"/>
    <mergeCell ref="P13:P14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2007-05-15T08:12:33Z</cp:lastPrinted>
  <dcterms:created xsi:type="dcterms:W3CDTF">2000-11-14T08:39:01Z</dcterms:created>
  <dcterms:modified xsi:type="dcterms:W3CDTF">2007-05-15T08:12:36Z</dcterms:modified>
  <cp:category/>
  <cp:version/>
  <cp:contentType/>
  <cp:contentStatus/>
</cp:coreProperties>
</file>