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<sst xmlns="http://schemas.openxmlformats.org/spreadsheetml/2006/main" count="320" uniqueCount="111">
  <si>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</si>
  <si>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</si>
  <si>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</si>
  <si>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</si>
  <si>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</si>
  <si>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</si>
  <si>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</si>
  <si>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</si>
  <si>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</si>
  <si>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</si>
  <si>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</si>
  <si>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</si>
  <si>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</si>
  <si>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</si>
  <si>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</si>
  <si>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</si>
  <si>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</si>
  <si>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</si>
  <si>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</si>
  <si>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</si>
  <si>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</si>
  <si>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</si>
  <si>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</si>
  <si>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</si>
  <si>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</si>
  <si>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</si>
  <si>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</si>
  <si>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</si>
  <si>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</si>
  <si>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</si>
  <si>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</si>
  <si>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</si>
  <si>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</si>
  <si>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</si>
  <si>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</si>
  <si>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</si>
  <si>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</si>
  <si>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</si>
  <si>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</si>
  <si>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</si>
  <si>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</si>
  <si>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</si>
  <si>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</si>
  <si>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</si>
  <si>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</si>
  <si>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</si>
  <si>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</si>
  <si>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</si>
  <si>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</si>
  <si>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</si>
  <si>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</si>
  <si>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Załącznik Nr 2</t>
  </si>
  <si>
    <t xml:space="preserve">Razem plan </t>
  </si>
  <si>
    <t>Zmiana planu wydatków budżetu gminy na 2007 rok.</t>
  </si>
  <si>
    <t>Wynagrodzenia bezosobowe</t>
  </si>
  <si>
    <t>Pomoc Społeczna</t>
  </si>
  <si>
    <t>Ochrona zdrowia</t>
  </si>
  <si>
    <t>4750</t>
  </si>
  <si>
    <t>Zakup akcesoriów komputerowych, w tym programów i licencji</t>
  </si>
  <si>
    <t>Ośrodki pomocy społecznej</t>
  </si>
  <si>
    <t xml:space="preserve">Zakup usług pozostałych </t>
  </si>
  <si>
    <t>Administracja publiczna</t>
  </si>
  <si>
    <t>Pozostała działalność</t>
  </si>
  <si>
    <t xml:space="preserve">Zakup materiałów i wyposażenia </t>
  </si>
  <si>
    <t>Urzędy gmin</t>
  </si>
  <si>
    <t>Bezpieczeństwo publiczne i ochrona przeciwpożarowa</t>
  </si>
  <si>
    <t>Straż Miejska</t>
  </si>
  <si>
    <t>Różne rozliczenia</t>
  </si>
  <si>
    <t>Rezerwy ogólne i celowe</t>
  </si>
  <si>
    <t>4810</t>
  </si>
  <si>
    <t>Rezerwy</t>
  </si>
  <si>
    <t>4400</t>
  </si>
  <si>
    <t>Opłaty czynszowe za pomieszczenia biurowe</t>
  </si>
  <si>
    <t>Wpłaty na Państw.Fundusz Reh.Osób Niepełnospr.</t>
  </si>
  <si>
    <t>Szkolenia pracowników niebędących członkami korpusu służby cywilnej.</t>
  </si>
  <si>
    <t>Promocja jednostek samorządu terytorialnego</t>
  </si>
  <si>
    <t>Ochotnicze straże pożarne</t>
  </si>
  <si>
    <t>4170</t>
  </si>
  <si>
    <t xml:space="preserve">Zakup usług remontowych </t>
  </si>
  <si>
    <t>Oświata i wychowanie</t>
  </si>
  <si>
    <t>Szkoły podstawowe</t>
  </si>
  <si>
    <t>Oddziały przedszkolne w szkołach podstawowych</t>
  </si>
  <si>
    <t>Gimnazja</t>
  </si>
  <si>
    <t>Dowożenie uczniów do szkół</t>
  </si>
  <si>
    <t>4280</t>
  </si>
  <si>
    <t>Zakup usług zdrowotnych</t>
  </si>
  <si>
    <t>Zespoły ekonomiczno-administracyjne szkół</t>
  </si>
  <si>
    <t>4740</t>
  </si>
  <si>
    <t>Zakup materiałów papierniczych do sprzętu drukarskiego i urządzeń kserograficznych</t>
  </si>
  <si>
    <t>4350</t>
  </si>
  <si>
    <t>Zakup usług dostępu do sieci Internet</t>
  </si>
  <si>
    <t>4370</t>
  </si>
  <si>
    <t>Opłaty z tytułu zakupu usług telekomunikacyjnych telefonii stacjonarnej</t>
  </si>
  <si>
    <t>4700</t>
  </si>
  <si>
    <t>Ośrodki wsparcia</t>
  </si>
  <si>
    <t>Zakup środków żywnośći</t>
  </si>
  <si>
    <t>Świadczenia rodzinne oraz składki na ubezpieczenia emerytalne i rentowe z ubezpieczenia społecznego</t>
  </si>
  <si>
    <t>Świadczenia społeczne</t>
  </si>
  <si>
    <t>Zasiłki i pomoc w nat.oraz skł.na ubezp.społ.</t>
  </si>
  <si>
    <t>4360</t>
  </si>
  <si>
    <t>Opłaty z tytułu zakupu usług telekomunikacyjnych telefonii komórkowej</t>
  </si>
  <si>
    <t>Usługi opiekuńcze i specjal.usł.opiek.</t>
  </si>
  <si>
    <t>010</t>
  </si>
  <si>
    <t>Rolnictwo i łowiectwo</t>
  </si>
  <si>
    <t>01022</t>
  </si>
  <si>
    <t>Zwalczanie chorób zakaźnych zwierząt oraz bad.mon.poz.chem. i biol.w tkankach zwierz. i prod.poch.zwierz.</t>
  </si>
  <si>
    <t>Gospodarka komunalna i ochrona środowiska</t>
  </si>
  <si>
    <t>do Zarządzenia Nr 257/2007</t>
  </si>
  <si>
    <t>z dnia 28 grudnia 2007r.</t>
  </si>
  <si>
    <t>Doch.od os.pr.,od os.fizycznych i od innych jedn.nie pos.osobow.prawnej oraz wydatki związane z ich poborem</t>
  </si>
  <si>
    <t>Pobór podatków, opłat i nieopodatkowanych należności budżetowych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</si>
</sst>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3" fontId="11" fillId="0" borderId="12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14" xfId="0" applyFont="1" applyBorder="1" applyAlignment="1">
      <alignment horizontal="center"/>
    </xf>
    <xf numFmtId="49" fontId="1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8" fillId="0" borderId="10" xfId="0" applyFont="1" applyBorder="1" applyAlignment="1">
      <alignment wrapText="1"/>
    </xf>
    <xf numFmtId="49" fontId="7" fillId="0" borderId="17" xfId="0" applyFont="1" applyBorder="1" applyAlignment="1">
      <alignment horizontal="center"/>
    </xf>
    <xf numFmtId="49" fontId="2" fillId="0" borderId="14" xfId="0" applyFont="1" applyBorder="1" applyAlignment="1">
      <alignment horizontal="center"/>
    </xf>
    <xf numFmtId="49" fontId="16" fillId="0" borderId="14" xfId="0" applyFont="1" applyBorder="1" applyAlignment="1">
      <alignment horizontal="center"/>
    </xf>
    <xf numFmtId="49" fontId="16" fillId="0" borderId="14" xfId="0" applyFont="1" applyBorder="1" applyAlignment="1">
      <alignment horizontal="center"/>
    </xf>
    <xf numFmtId="0" fontId="16" fillId="0" borderId="19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16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2" fillId="0" borderId="19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14" fillId="0" borderId="23" xfId="0" applyFont="1" applyBorder="1" applyAlignment="1">
      <alignment/>
    </xf>
    <xf numFmtId="0" fontId="15" fillId="0" borderId="22" xfId="0" applyFont="1" applyBorder="1" applyAlignment="1">
      <alignment/>
    </xf>
    <xf numFmtId="49" fontId="7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14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/>
    </xf>
    <xf numFmtId="3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3" fontId="11" fillId="0" borderId="25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0" fontId="16" fillId="0" borderId="14" xfId="0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5" fillId="0" borderId="26" xfId="0" applyNumberFormat="1" applyFont="1" applyBorder="1" applyAlignment="1">
      <alignment wrapText="1"/>
    </xf>
    <xf numFmtId="3" fontId="7" fillId="0" borderId="31" xfId="0" applyNumberFormat="1" applyFont="1" applyBorder="1" applyAlignment="1">
      <alignment/>
    </xf>
    <xf numFmtId="3" fontId="11" fillId="0" borderId="12" xfId="0" applyNumberFormat="1" applyFont="1" applyBorder="1" applyAlignment="1">
      <alignment wrapText="1"/>
    </xf>
    <xf numFmtId="3" fontId="5" fillId="0" borderId="25" xfId="0" applyNumberFormat="1" applyFont="1" applyBorder="1" applyAlignment="1">
      <alignment wrapText="1"/>
    </xf>
    <xf numFmtId="3" fontId="8" fillId="0" borderId="30" xfId="0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32" xfId="0" applyNumberFormat="1" applyFont="1" applyBorder="1" applyAlignment="1">
      <alignment wrapText="1"/>
    </xf>
    <xf numFmtId="3" fontId="8" fillId="0" borderId="33" xfId="0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0" fontId="7" fillId="0" borderId="21" xfId="0" applyFont="1" applyBorder="1" applyAlignment="1">
      <alignment/>
    </xf>
    <xf numFmtId="3" fontId="5" fillId="0" borderId="25" xfId="0" applyNumberFormat="1" applyFont="1" applyBorder="1" applyAlignment="1">
      <alignment wrapText="1"/>
    </xf>
    <xf numFmtId="3" fontId="11" fillId="0" borderId="12" xfId="0" applyNumberFormat="1" applyFont="1" applyBorder="1" applyAlignment="1">
      <alignment horizontal="right" wrapText="1"/>
    </xf>
    <xf numFmtId="0" fontId="6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3" fontId="6" fillId="0" borderId="28" xfId="0" applyNumberFormat="1" applyFont="1" applyBorder="1" applyAlignment="1">
      <alignment vertical="center" wrapText="1"/>
    </xf>
    <xf numFmtId="3" fontId="16" fillId="0" borderId="30" xfId="0" applyNumberFormat="1" applyFont="1" applyBorder="1" applyAlignment="1">
      <alignment vertical="center" wrapText="1"/>
    </xf>
    <xf numFmtId="3" fontId="2" fillId="0" borderId="30" xfId="0" applyNumberFormat="1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 wrapText="1"/>
    </xf>
    <xf numFmtId="0" fontId="8" fillId="0" borderId="32" xfId="0" applyFont="1" applyBorder="1" applyAlignment="1">
      <alignment wrapText="1"/>
    </xf>
    <xf numFmtId="0" fontId="6" fillId="0" borderId="33" xfId="0" applyFont="1" applyBorder="1" applyAlignment="1">
      <alignment vertical="center" wrapText="1"/>
    </xf>
    <xf numFmtId="3" fontId="11" fillId="0" borderId="34" xfId="0" applyNumberFormat="1" applyFont="1" applyBorder="1" applyAlignment="1">
      <alignment wrapText="1"/>
    </xf>
    <xf numFmtId="3" fontId="11" fillId="0" borderId="35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 wrapText="1"/>
    </xf>
    <xf numFmtId="3" fontId="0" fillId="0" borderId="32" xfId="0" applyNumberFormat="1" applyFont="1" applyBorder="1" applyAlignment="1">
      <alignment wrapText="1"/>
    </xf>
    <xf numFmtId="3" fontId="2" fillId="0" borderId="33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wrapText="1"/>
    </xf>
    <xf numFmtId="3" fontId="16" fillId="0" borderId="33" xfId="0" applyNumberFormat="1" applyFont="1" applyBorder="1" applyAlignment="1">
      <alignment vertical="center" wrapText="1"/>
    </xf>
    <xf numFmtId="0" fontId="8" fillId="0" borderId="36" xfId="0" applyFont="1" applyBorder="1" applyAlignment="1">
      <alignment wrapText="1"/>
    </xf>
    <xf numFmtId="0" fontId="6" fillId="0" borderId="37" xfId="0" applyFont="1" applyBorder="1" applyAlignment="1">
      <alignment vertical="center" wrapText="1"/>
    </xf>
    <xf numFmtId="3" fontId="11" fillId="0" borderId="38" xfId="0" applyNumberFormat="1" applyFont="1" applyBorder="1" applyAlignment="1">
      <alignment wrapText="1"/>
    </xf>
    <xf numFmtId="3" fontId="11" fillId="0" borderId="39" xfId="0" applyNumberFormat="1" applyFont="1" applyBorder="1" applyAlignment="1">
      <alignment wrapText="1"/>
    </xf>
    <xf numFmtId="3" fontId="5" fillId="0" borderId="34" xfId="0" applyNumberFormat="1" applyFont="1" applyBorder="1" applyAlignment="1">
      <alignment wrapText="1"/>
    </xf>
    <xf numFmtId="3" fontId="5" fillId="0" borderId="35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3" fontId="2" fillId="0" borderId="37" xfId="0" applyNumberFormat="1" applyFont="1" applyBorder="1" applyAlignment="1">
      <alignment vertical="center" wrapText="1"/>
    </xf>
    <xf numFmtId="3" fontId="11" fillId="0" borderId="40" xfId="0" applyNumberFormat="1" applyFont="1" applyBorder="1" applyAlignment="1">
      <alignment wrapText="1"/>
    </xf>
    <xf numFmtId="3" fontId="7" fillId="0" borderId="39" xfId="0" applyNumberFormat="1" applyFont="1" applyBorder="1" applyAlignment="1">
      <alignment vertical="center" wrapText="1"/>
    </xf>
    <xf numFmtId="3" fontId="5" fillId="0" borderId="41" xfId="0" applyNumberFormat="1" applyFont="1" applyBorder="1" applyAlignment="1">
      <alignment wrapText="1"/>
    </xf>
    <xf numFmtId="3" fontId="16" fillId="0" borderId="33" xfId="0" applyNumberFormat="1" applyFont="1" applyBorder="1" applyAlignment="1">
      <alignment vertical="center" wrapText="1"/>
    </xf>
    <xf numFmtId="3" fontId="0" fillId="0" borderId="41" xfId="0" applyNumberFormat="1" applyFont="1" applyBorder="1" applyAlignment="1">
      <alignment wrapText="1"/>
    </xf>
    <xf numFmtId="3" fontId="2" fillId="0" borderId="33" xfId="0" applyNumberFormat="1" applyFont="1" applyBorder="1" applyAlignment="1">
      <alignment vertical="center" wrapText="1"/>
    </xf>
    <xf numFmtId="3" fontId="8" fillId="0" borderId="36" xfId="0" applyNumberFormat="1" applyFont="1" applyBorder="1" applyAlignment="1">
      <alignment wrapText="1"/>
    </xf>
    <xf numFmtId="3" fontId="7" fillId="0" borderId="42" xfId="0" applyNumberFormat="1" applyFont="1" applyBorder="1" applyAlignment="1">
      <alignment vertical="center" wrapText="1"/>
    </xf>
    <xf numFmtId="3" fontId="16" fillId="0" borderId="43" xfId="0" applyNumberFormat="1" applyFont="1" applyBorder="1" applyAlignment="1">
      <alignment vertical="center" wrapText="1"/>
    </xf>
    <xf numFmtId="3" fontId="2" fillId="0" borderId="43" xfId="0" applyNumberFormat="1" applyFont="1" applyBorder="1" applyAlignment="1">
      <alignment vertical="center" wrapText="1"/>
    </xf>
    <xf numFmtId="3" fontId="0" fillId="0" borderId="36" xfId="0" applyNumberFormat="1" applyFont="1" applyBorder="1" applyAlignment="1">
      <alignment wrapText="1"/>
    </xf>
    <xf numFmtId="3" fontId="2" fillId="0" borderId="37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wrapText="1"/>
    </xf>
    <xf numFmtId="3" fontId="5" fillId="0" borderId="35" xfId="0" applyNumberFormat="1" applyFont="1" applyBorder="1" applyAlignment="1">
      <alignment wrapText="1"/>
    </xf>
    <xf numFmtId="3" fontId="5" fillId="0" borderId="36" xfId="0" applyNumberFormat="1" applyFont="1" applyBorder="1" applyAlignment="1">
      <alignment wrapText="1"/>
    </xf>
    <xf numFmtId="3" fontId="16" fillId="0" borderId="37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7" fillId="0" borderId="14" xfId="0" applyFont="1" applyBorder="1" applyAlignment="1">
      <alignment horizontal="right"/>
    </xf>
    <xf numFmtId="49" fontId="7" fillId="0" borderId="14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16" fillId="0" borderId="14" xfId="0" applyFont="1" applyBorder="1" applyAlignment="1">
      <alignment horizontal="right"/>
    </xf>
    <xf numFmtId="0" fontId="7" fillId="0" borderId="20" xfId="0" applyFont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49" fontId="2" fillId="0" borderId="22" xfId="0" applyFont="1" applyBorder="1" applyAlignment="1">
      <alignment horizontal="center"/>
    </xf>
    <xf numFmtId="0" fontId="2" fillId="0" borderId="24" xfId="0" applyFont="1" applyBorder="1" applyAlignment="1">
      <alignment/>
    </xf>
    <xf numFmtId="49" fontId="2" fillId="0" borderId="22" xfId="0" applyFont="1" applyBorder="1" applyAlignment="1">
      <alignment horizontal="center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3" fontId="7" fillId="0" borderId="46" xfId="0" applyNumberFormat="1" applyFont="1" applyBorder="1" applyAlignment="1">
      <alignment vertical="center" wrapText="1"/>
    </xf>
    <xf numFmtId="3" fontId="16" fillId="0" borderId="47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3" fontId="11" fillId="0" borderId="48" xfId="0" applyNumberFormat="1" applyFont="1" applyBorder="1" applyAlignment="1">
      <alignment wrapText="1"/>
    </xf>
    <xf numFmtId="0" fontId="16" fillId="0" borderId="18" xfId="0" applyFont="1" applyBorder="1" applyAlignment="1">
      <alignment/>
    </xf>
    <xf numFmtId="0" fontId="16" fillId="0" borderId="6" xfId="0" applyFont="1" applyBorder="1" applyAlignment="1">
      <alignment/>
    </xf>
    <xf numFmtId="0" fontId="8" fillId="0" borderId="30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0" fontId="2" fillId="0" borderId="49" xfId="0" applyFont="1" applyBorder="1" applyAlignment="1">
      <alignment horizontal="right"/>
    </xf>
    <xf numFmtId="49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3" fontId="2" fillId="0" borderId="45" xfId="0" applyNumberFormat="1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6" fillId="0" borderId="51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26" xfId="0" applyFont="1" applyBorder="1" applyAlignment="1">
      <alignment/>
    </xf>
    <xf numFmtId="3" fontId="0" fillId="0" borderId="52" xfId="0" applyNumberFormat="1" applyFont="1" applyBorder="1" applyAlignment="1">
      <alignment wrapText="1"/>
    </xf>
    <xf numFmtId="3" fontId="5" fillId="0" borderId="5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15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16" fillId="0" borderId="6" xfId="0" applyFont="1" applyBorder="1" applyAlignment="1">
      <alignment wrapText="1"/>
    </xf>
    <xf numFmtId="0" fontId="8" fillId="0" borderId="53" xfId="0" applyFont="1" applyBorder="1" applyAlignment="1">
      <alignment wrapText="1"/>
    </xf>
    <xf numFmtId="3" fontId="11" fillId="0" borderId="54" xfId="0" applyNumberFormat="1" applyFont="1" applyBorder="1" applyAlignment="1">
      <alignment wrapText="1"/>
    </xf>
    <xf numFmtId="3" fontId="8" fillId="0" borderId="53" xfId="0" applyNumberFormat="1" applyFont="1" applyBorder="1" applyAlignment="1">
      <alignment wrapText="1"/>
    </xf>
    <xf numFmtId="3" fontId="11" fillId="0" borderId="55" xfId="0" applyNumberFormat="1" applyFont="1" applyBorder="1" applyAlignment="1">
      <alignment wrapText="1"/>
    </xf>
    <xf numFmtId="3" fontId="5" fillId="0" borderId="56" xfId="0" applyNumberFormat="1" applyFont="1" applyBorder="1" applyAlignment="1">
      <alignment wrapText="1"/>
    </xf>
    <xf numFmtId="0" fontId="16" fillId="0" borderId="18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6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51" xfId="0" applyFont="1" applyBorder="1" applyAlignment="1">
      <alignment wrapText="1"/>
    </xf>
    <xf numFmtId="3" fontId="5" fillId="0" borderId="53" xfId="0" applyNumberFormat="1" applyFont="1" applyBorder="1" applyAlignment="1">
      <alignment wrapText="1"/>
    </xf>
    <xf numFmtId="3" fontId="16" fillId="0" borderId="30" xfId="0" applyNumberFormat="1" applyFont="1" applyBorder="1" applyAlignment="1">
      <alignment wrapText="1"/>
    </xf>
    <xf numFmtId="0" fontId="11" fillId="0" borderId="48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37" xfId="0" applyNumberFormat="1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3" fontId="0" fillId="0" borderId="56" xfId="0" applyNumberFormat="1" applyFont="1" applyBorder="1" applyAlignment="1">
      <alignment wrapText="1"/>
    </xf>
    <xf numFmtId="3" fontId="11" fillId="0" borderId="58" xfId="0" applyNumberFormat="1" applyFont="1" applyBorder="1" applyAlignment="1">
      <alignment wrapText="1"/>
    </xf>
    <xf numFmtId="3" fontId="16" fillId="0" borderId="59" xfId="0" applyNumberFormat="1" applyFont="1" applyBorder="1" applyAlignment="1">
      <alignment vertical="center" wrapText="1"/>
    </xf>
    <xf numFmtId="3" fontId="2" fillId="0" borderId="59" xfId="0" applyNumberFormat="1" applyFont="1" applyBorder="1" applyAlignment="1">
      <alignment vertical="center" wrapText="1"/>
    </xf>
    <xf numFmtId="0" fontId="6" fillId="0" borderId="60" xfId="0" applyFont="1" applyBorder="1" applyAlignment="1">
      <alignment/>
    </xf>
    <xf numFmtId="0" fontId="8" fillId="0" borderId="30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6" fillId="0" borderId="30" xfId="0" applyFont="1" applyBorder="1" applyAlignment="1">
      <alignment vertical="center" wrapText="1"/>
    </xf>
    <xf numFmtId="0" fontId="7" fillId="0" borderId="61" xfId="0" applyFont="1" applyBorder="1" applyAlignment="1">
      <alignment/>
    </xf>
    <xf numFmtId="0" fontId="11" fillId="0" borderId="4" xfId="0" applyFont="1" applyBorder="1" applyAlignment="1">
      <alignment wrapText="1"/>
    </xf>
    <xf numFmtId="0" fontId="7" fillId="0" borderId="35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0" fillId="0" borderId="48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6" fillId="0" borderId="35" xfId="0" applyFont="1" applyBorder="1" applyAlignment="1">
      <alignment vertical="center" wrapText="1"/>
    </xf>
    <xf numFmtId="0" fontId="6" fillId="0" borderId="6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3" xfId="0" applyFont="1" applyBorder="1" applyAlignment="1">
      <alignment vertical="center"/>
    </xf>
    <xf numFmtId="0" fontId="8" fillId="0" borderId="63" xfId="0" applyFont="1" applyBorder="1" applyAlignment="1">
      <alignment wrapText="1"/>
    </xf>
    <xf numFmtId="0" fontId="8" fillId="0" borderId="64" xfId="0" applyFont="1" applyBorder="1" applyAlignment="1">
      <alignment wrapText="1"/>
    </xf>
    <xf numFmtId="0" fontId="6" fillId="0" borderId="63" xfId="0" applyFont="1" applyBorder="1" applyAlignment="1">
      <alignment vertical="center" wrapText="1"/>
    </xf>
    <xf numFmtId="0" fontId="8" fillId="0" borderId="65" xfId="0" applyFont="1" applyBorder="1" applyAlignment="1">
      <alignment wrapText="1"/>
    </xf>
    <xf numFmtId="0" fontId="6" fillId="0" borderId="37" xfId="0" applyFont="1" applyBorder="1" applyAlignment="1">
      <alignment/>
    </xf>
    <xf numFmtId="0" fontId="7" fillId="0" borderId="35" xfId="0" applyFont="1" applyBorder="1" applyAlignment="1">
      <alignment horizontal="right"/>
    </xf>
    <xf numFmtId="0" fontId="6" fillId="0" borderId="66" xfId="0" applyFont="1" applyBorder="1" applyAlignment="1">
      <alignment vertical="center" wrapText="1"/>
    </xf>
    <xf numFmtId="3" fontId="11" fillId="0" borderId="34" xfId="0" applyNumberFormat="1" applyFont="1" applyBorder="1" applyAlignment="1">
      <alignment wrapText="1"/>
    </xf>
    <xf numFmtId="3" fontId="11" fillId="0" borderId="25" xfId="0" applyNumberFormat="1" applyFont="1" applyBorder="1" applyAlignment="1">
      <alignment wrapText="1"/>
    </xf>
    <xf numFmtId="3" fontId="11" fillId="0" borderId="35" xfId="0" applyNumberFormat="1" applyFont="1" applyBorder="1" applyAlignment="1">
      <alignment wrapText="1"/>
    </xf>
    <xf numFmtId="0" fontId="7" fillId="0" borderId="67" xfId="0" applyFont="1" applyBorder="1" applyAlignment="1">
      <alignment horizontal="center"/>
    </xf>
    <xf numFmtId="49" fontId="16" fillId="0" borderId="68" xfId="0" applyFont="1" applyBorder="1" applyAlignment="1">
      <alignment horizontal="center"/>
    </xf>
    <xf numFmtId="49" fontId="2" fillId="0" borderId="6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7" fillId="0" borderId="69" xfId="0" applyFont="1" applyBorder="1" applyAlignment="1">
      <alignment horizontal="right"/>
    </xf>
    <xf numFmtId="0" fontId="7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7" fillId="0" borderId="72" xfId="0" applyFont="1" applyBorder="1" applyAlignment="1">
      <alignment horizontal="right"/>
    </xf>
    <xf numFmtId="49" fontId="16" fillId="0" borderId="73" xfId="0" applyFont="1" applyBorder="1" applyAlignment="1">
      <alignment horizontal="right"/>
    </xf>
    <xf numFmtId="0" fontId="2" fillId="0" borderId="73" xfId="0" applyFont="1" applyBorder="1" applyAlignment="1">
      <alignment horizontal="right"/>
    </xf>
    <xf numFmtId="0" fontId="16" fillId="0" borderId="33" xfId="0" applyFont="1" applyBorder="1" applyAlignment="1">
      <alignment horizontal="right"/>
    </xf>
    <xf numFmtId="0" fontId="6" fillId="0" borderId="33" xfId="0" applyFont="1" applyBorder="1" applyAlignment="1">
      <alignment/>
    </xf>
    <xf numFmtId="0" fontId="2" fillId="0" borderId="49" xfId="0" applyFont="1" applyBorder="1" applyAlignment="1">
      <alignment horizontal="right"/>
    </xf>
    <xf numFmtId="0" fontId="0" fillId="0" borderId="2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26" xfId="0" applyFont="1" applyBorder="1" applyAlignment="1">
      <alignment vertical="center" wrapText="1"/>
    </xf>
    <xf numFmtId="3" fontId="0" fillId="0" borderId="4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2" fillId="0" borderId="43" xfId="0" applyNumberFormat="1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16" fillId="0" borderId="21" xfId="0" applyFont="1" applyBorder="1" applyAlignment="1">
      <alignment/>
    </xf>
    <xf numFmtId="3" fontId="11" fillId="0" borderId="56" xfId="0" applyNumberFormat="1" applyFont="1" applyBorder="1" applyAlignment="1">
      <alignment wrapText="1"/>
    </xf>
    <xf numFmtId="3" fontId="7" fillId="0" borderId="30" xfId="0" applyNumberFormat="1" applyFont="1" applyBorder="1" applyAlignment="1">
      <alignment vertical="center" wrapText="1"/>
    </xf>
    <xf numFmtId="0" fontId="8" fillId="0" borderId="2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47" xfId="0" applyFont="1" applyBorder="1" applyAlignment="1">
      <alignment vertical="center" wrapText="1"/>
    </xf>
    <xf numFmtId="3" fontId="5" fillId="0" borderId="41" xfId="0" applyNumberFormat="1" applyFont="1" applyBorder="1" applyAlignment="1">
      <alignment wrapText="1"/>
    </xf>
    <xf numFmtId="0" fontId="2" fillId="0" borderId="74" xfId="0" applyFont="1" applyBorder="1" applyAlignment="1">
      <alignment/>
    </xf>
    <xf numFmtId="0" fontId="16" fillId="0" borderId="18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wrapText="1"/>
    </xf>
    <xf numFmtId="0" fontId="2" fillId="0" borderId="18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16" fillId="0" borderId="22" xfId="0" applyFont="1" applyBorder="1" applyAlignment="1">
      <alignment horizontal="right"/>
    </xf>
    <xf numFmtId="0" fontId="2" fillId="0" borderId="24" xfId="0" applyFont="1" applyBorder="1" applyAlignment="1">
      <alignment wrapText="1"/>
    </xf>
    <xf numFmtId="3" fontId="5" fillId="0" borderId="36" xfId="0" applyNumberFormat="1" applyFont="1" applyBorder="1" applyAlignment="1">
      <alignment wrapText="1"/>
    </xf>
    <xf numFmtId="3" fontId="16" fillId="0" borderId="37" xfId="0" applyNumberFormat="1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7" fillId="0" borderId="46" xfId="0" applyFont="1" applyBorder="1" applyAlignment="1">
      <alignment wrapText="1"/>
    </xf>
    <xf numFmtId="3" fontId="11" fillId="0" borderId="40" xfId="0" applyNumberFormat="1" applyFont="1" applyBorder="1" applyAlignment="1">
      <alignment wrapText="1"/>
    </xf>
    <xf numFmtId="3" fontId="7" fillId="0" borderId="39" xfId="0" applyNumberFormat="1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6" fillId="0" borderId="4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="75" zoomScaleNormal="75" workbookViewId="0" topLeftCell="A154">
      <selection activeCell="D192" sqref="D192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s="38" customFormat="1" ht="15">
      <c r="A1" s="23"/>
      <c r="B1" s="23"/>
      <c r="C1" s="23"/>
      <c r="D1" s="24"/>
      <c r="E1" s="25"/>
      <c r="F1" s="25"/>
      <c r="G1" s="26"/>
      <c r="H1" s="39" t="s">
        <v>51</v>
      </c>
      <c r="I1" s="40"/>
      <c r="J1" s="40"/>
    </row>
    <row r="2" spans="1:10" s="38" customFormat="1" ht="15">
      <c r="A2" s="23"/>
      <c r="B2" s="23"/>
      <c r="C2" s="23"/>
      <c r="D2" s="24"/>
      <c r="E2" s="25"/>
      <c r="F2" s="25"/>
      <c r="G2" s="26"/>
      <c r="H2" s="39" t="s">
        <v>107</v>
      </c>
      <c r="I2" s="40"/>
      <c r="J2" s="40"/>
    </row>
    <row r="3" spans="1:10" s="38" customFormat="1" ht="15">
      <c r="A3" s="23"/>
      <c r="B3" s="23"/>
      <c r="C3" s="23"/>
      <c r="D3" s="24"/>
      <c r="E3" s="25"/>
      <c r="F3" s="25"/>
      <c r="G3" s="26"/>
      <c r="H3" s="39" t="s">
        <v>48</v>
      </c>
      <c r="I3" s="40"/>
      <c r="J3" s="40"/>
    </row>
    <row r="4" spans="1:10" s="38" customFormat="1" ht="15">
      <c r="A4" s="23"/>
      <c r="B4" s="23"/>
      <c r="C4" s="23"/>
      <c r="D4" s="24"/>
      <c r="E4" s="25"/>
      <c r="F4" s="25"/>
      <c r="G4" s="26"/>
      <c r="H4" s="39" t="s">
        <v>108</v>
      </c>
      <c r="I4" s="40"/>
      <c r="J4" s="40"/>
    </row>
    <row r="5" spans="1:10" s="38" customFormat="1" ht="15">
      <c r="A5" s="23"/>
      <c r="B5" s="23"/>
      <c r="C5" s="23"/>
      <c r="D5" s="44"/>
      <c r="E5" s="45"/>
      <c r="F5" s="45"/>
      <c r="G5" s="46"/>
      <c r="H5" s="39"/>
      <c r="I5" s="40"/>
      <c r="J5" s="40"/>
    </row>
    <row r="6" spans="1:10" s="38" customFormat="1" ht="15.75">
      <c r="A6" s="318" t="s">
        <v>53</v>
      </c>
      <c r="B6" s="319"/>
      <c r="C6" s="319"/>
      <c r="D6" s="319"/>
      <c r="E6" s="319"/>
      <c r="F6" s="319"/>
      <c r="G6" s="320"/>
      <c r="H6" s="320"/>
      <c r="I6" s="320"/>
      <c r="J6" s="27"/>
    </row>
    <row r="7" spans="1:10" s="38" customFormat="1" ht="15.75">
      <c r="A7" s="41"/>
      <c r="B7" s="42"/>
      <c r="C7" s="42"/>
      <c r="D7" s="42"/>
      <c r="E7" s="42"/>
      <c r="F7" s="42"/>
      <c r="G7" s="43"/>
      <c r="H7" s="43"/>
      <c r="I7" s="43"/>
      <c r="J7" s="27"/>
    </row>
    <row r="8" spans="1:10" s="38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8" customFormat="1" ht="13.5" customHeight="1">
      <c r="A9" s="54" t="s">
        <v>0</v>
      </c>
      <c r="B9" s="31"/>
      <c r="C9" s="59"/>
      <c r="D9" s="316" t="s">
        <v>1</v>
      </c>
      <c r="E9" s="311" t="s">
        <v>46</v>
      </c>
      <c r="F9" s="312"/>
      <c r="G9" s="313"/>
      <c r="H9" s="314" t="s">
        <v>47</v>
      </c>
      <c r="I9" s="312"/>
      <c r="J9" s="315"/>
    </row>
    <row r="10" spans="1:10" s="38" customFormat="1" ht="43.5" customHeight="1" thickBot="1">
      <c r="A10" s="54" t="s">
        <v>2</v>
      </c>
      <c r="B10" s="31" t="s">
        <v>3</v>
      </c>
      <c r="C10" s="59" t="s">
        <v>4</v>
      </c>
      <c r="D10" s="317"/>
      <c r="E10" s="103" t="s">
        <v>38</v>
      </c>
      <c r="F10" s="32" t="s">
        <v>39</v>
      </c>
      <c r="G10" s="122" t="s">
        <v>52</v>
      </c>
      <c r="H10" s="130" t="s">
        <v>38</v>
      </c>
      <c r="I10" s="32" t="s">
        <v>39</v>
      </c>
      <c r="J10" s="131" t="s">
        <v>52</v>
      </c>
    </row>
    <row r="11" spans="1:10" s="38" customFormat="1" ht="15">
      <c r="A11" s="270" t="s">
        <v>102</v>
      </c>
      <c r="B11" s="273"/>
      <c r="C11" s="264"/>
      <c r="D11" s="243" t="s">
        <v>103</v>
      </c>
      <c r="E11" s="240"/>
      <c r="F11" s="241"/>
      <c r="G11" s="242"/>
      <c r="H11" s="229">
        <f>SUM(H12)</f>
        <v>1000</v>
      </c>
      <c r="I11" s="244"/>
      <c r="J11" s="245">
        <f>SUM(H11:I11)</f>
        <v>1000</v>
      </c>
    </row>
    <row r="12" spans="1:10" s="38" customFormat="1" ht="38.25">
      <c r="A12" s="239"/>
      <c r="B12" s="274" t="s">
        <v>104</v>
      </c>
      <c r="C12" s="265"/>
      <c r="D12" s="70" t="s">
        <v>105</v>
      </c>
      <c r="E12" s="240"/>
      <c r="F12" s="241"/>
      <c r="G12" s="242"/>
      <c r="H12" s="248">
        <f>SUM(H13)</f>
        <v>1000</v>
      </c>
      <c r="I12" s="249"/>
      <c r="J12" s="250">
        <f>SUM(H12:I12)</f>
        <v>1000</v>
      </c>
    </row>
    <row r="13" spans="1:10" s="38" customFormat="1" ht="14.25">
      <c r="A13" s="239"/>
      <c r="B13" s="275"/>
      <c r="C13" s="266" t="s">
        <v>7</v>
      </c>
      <c r="D13" s="75" t="s">
        <v>8</v>
      </c>
      <c r="E13" s="240"/>
      <c r="F13" s="241"/>
      <c r="G13" s="242"/>
      <c r="H13" s="247">
        <v>1000</v>
      </c>
      <c r="I13" s="95"/>
      <c r="J13" s="246">
        <f>SUM(H13:I13)</f>
        <v>1000</v>
      </c>
    </row>
    <row r="14" spans="1:10" s="38" customFormat="1" ht="15" thickBot="1">
      <c r="A14" s="251"/>
      <c r="B14" s="258"/>
      <c r="C14" s="252"/>
      <c r="D14" s="253"/>
      <c r="E14" s="254"/>
      <c r="F14" s="255"/>
      <c r="G14" s="256"/>
      <c r="H14" s="257"/>
      <c r="I14" s="65"/>
      <c r="J14" s="260">
        <f>SUM(H14:I14)</f>
        <v>0</v>
      </c>
    </row>
    <row r="15" spans="1:10" s="38" customFormat="1" ht="15">
      <c r="A15" s="271">
        <v>750</v>
      </c>
      <c r="B15" s="259"/>
      <c r="C15" s="267"/>
      <c r="D15" s="61" t="s">
        <v>61</v>
      </c>
      <c r="E15" s="108">
        <f aca="true" t="shared" si="0" ref="E15:J15">E16+E19</f>
        <v>10000</v>
      </c>
      <c r="F15" s="107">
        <f t="shared" si="0"/>
        <v>0</v>
      </c>
      <c r="G15" s="108">
        <f t="shared" si="0"/>
        <v>10000</v>
      </c>
      <c r="H15" s="182">
        <f t="shared" si="0"/>
        <v>53445</v>
      </c>
      <c r="I15" s="94">
        <f t="shared" si="0"/>
        <v>0</v>
      </c>
      <c r="J15" s="133">
        <f t="shared" si="0"/>
        <v>53445</v>
      </c>
    </row>
    <row r="16" spans="1:10" s="38" customFormat="1" ht="14.25">
      <c r="A16" s="272"/>
      <c r="B16" s="276">
        <v>75023</v>
      </c>
      <c r="C16" s="268"/>
      <c r="D16" s="64" t="s">
        <v>64</v>
      </c>
      <c r="E16" s="114">
        <f aca="true" t="shared" si="1" ref="E16:J16">SUM(E17:E17)</f>
        <v>0</v>
      </c>
      <c r="F16" s="118">
        <f t="shared" si="1"/>
        <v>0</v>
      </c>
      <c r="G16" s="114">
        <f t="shared" si="1"/>
        <v>0</v>
      </c>
      <c r="H16" s="116">
        <f t="shared" si="1"/>
        <v>43445</v>
      </c>
      <c r="I16" s="115">
        <f t="shared" si="1"/>
        <v>0</v>
      </c>
      <c r="J16" s="117">
        <f t="shared" si="1"/>
        <v>43445</v>
      </c>
    </row>
    <row r="17" spans="1:10" s="38" customFormat="1" ht="14.25">
      <c r="A17" s="239"/>
      <c r="B17" s="277"/>
      <c r="C17" s="269">
        <v>4300</v>
      </c>
      <c r="D17" s="87" t="s">
        <v>60</v>
      </c>
      <c r="E17" s="163"/>
      <c r="F17" s="115"/>
      <c r="G17" s="123"/>
      <c r="H17" s="135">
        <v>43445</v>
      </c>
      <c r="I17" s="92"/>
      <c r="J17" s="134">
        <f>SUM(H17:I17)</f>
        <v>43445</v>
      </c>
    </row>
    <row r="18" spans="1:10" s="38" customFormat="1" ht="14.25">
      <c r="A18" s="76"/>
      <c r="B18" s="73"/>
      <c r="C18" s="55"/>
      <c r="D18" s="87"/>
      <c r="E18" s="164"/>
      <c r="F18" s="93"/>
      <c r="G18" s="124"/>
      <c r="H18" s="135"/>
      <c r="I18" s="92"/>
      <c r="J18" s="136">
        <f>SUM(H18:I18)</f>
        <v>0</v>
      </c>
    </row>
    <row r="19" spans="1:10" s="38" customFormat="1" ht="14.25">
      <c r="A19" s="76"/>
      <c r="B19" s="72">
        <v>75075</v>
      </c>
      <c r="C19" s="69"/>
      <c r="D19" s="101" t="s">
        <v>75</v>
      </c>
      <c r="E19" s="164">
        <f>SUM(E20:E21)</f>
        <v>10000</v>
      </c>
      <c r="F19" s="93"/>
      <c r="G19" s="124">
        <f>SUM(E19:F19)</f>
        <v>10000</v>
      </c>
      <c r="H19" s="137">
        <f>SUM(H21)</f>
        <v>10000</v>
      </c>
      <c r="I19" s="50"/>
      <c r="J19" s="138">
        <f>SUM(H19:I19)</f>
        <v>10000</v>
      </c>
    </row>
    <row r="20" spans="1:10" s="38" customFormat="1" ht="14.25">
      <c r="A20" s="76"/>
      <c r="B20" s="73"/>
      <c r="C20" s="55">
        <v>4210</v>
      </c>
      <c r="D20" s="87" t="s">
        <v>63</v>
      </c>
      <c r="E20" s="164">
        <v>10000</v>
      </c>
      <c r="F20" s="93"/>
      <c r="G20" s="124">
        <f>SUM(E20:F20)</f>
        <v>10000</v>
      </c>
      <c r="H20" s="135"/>
      <c r="I20" s="92"/>
      <c r="J20" s="136">
        <f>SUM(H20:I20)</f>
        <v>0</v>
      </c>
    </row>
    <row r="21" spans="1:10" s="38" customFormat="1" ht="14.25">
      <c r="A21" s="76"/>
      <c r="B21" s="278"/>
      <c r="C21" s="269">
        <v>4300</v>
      </c>
      <c r="D21" s="87" t="s">
        <v>60</v>
      </c>
      <c r="E21" s="279"/>
      <c r="F21" s="280"/>
      <c r="G21" s="281"/>
      <c r="H21" s="282">
        <v>10000</v>
      </c>
      <c r="I21" s="283"/>
      <c r="J21" s="284">
        <f>SUM(H21:I21)</f>
        <v>10000</v>
      </c>
    </row>
    <row r="22" spans="1:10" s="38" customFormat="1" ht="15" thickBot="1">
      <c r="A22" s="170"/>
      <c r="B22" s="77"/>
      <c r="C22" s="171"/>
      <c r="D22" s="172"/>
      <c r="E22" s="105"/>
      <c r="F22" s="65"/>
      <c r="G22" s="125"/>
      <c r="H22" s="139"/>
      <c r="I22" s="65"/>
      <c r="J22" s="140"/>
    </row>
    <row r="23" spans="1:10" s="38" customFormat="1" ht="30">
      <c r="A23" s="60">
        <v>754</v>
      </c>
      <c r="B23" s="78"/>
      <c r="C23" s="66"/>
      <c r="D23" s="169" t="s">
        <v>65</v>
      </c>
      <c r="E23" s="104">
        <f>SUM(E24+E30)</f>
        <v>8700</v>
      </c>
      <c r="F23" s="106">
        <f>SUM(F24+F30)</f>
        <v>0</v>
      </c>
      <c r="G23" s="104">
        <f>SUM(G24+G30)</f>
        <v>8700</v>
      </c>
      <c r="H23" s="141">
        <f>H30+H24</f>
        <v>8700</v>
      </c>
      <c r="I23" s="107">
        <f>I30+I24</f>
        <v>0</v>
      </c>
      <c r="J23" s="142">
        <f>J30+J24</f>
        <v>8700</v>
      </c>
    </row>
    <row r="24" spans="1:10" s="38" customFormat="1" ht="15">
      <c r="A24" s="119"/>
      <c r="B24" s="72">
        <v>75412</v>
      </c>
      <c r="C24" s="69"/>
      <c r="D24" s="70" t="s">
        <v>76</v>
      </c>
      <c r="E24" s="187">
        <f>SUM(E27:E28)</f>
        <v>7200</v>
      </c>
      <c r="F24" s="188"/>
      <c r="G24" s="187">
        <f>SUM(E24:F24)</f>
        <v>7200</v>
      </c>
      <c r="H24" s="143">
        <f>SUM(H25:H28)</f>
        <v>7200</v>
      </c>
      <c r="I24" s="120"/>
      <c r="J24" s="144">
        <f>SUM(H24:I24)</f>
        <v>7200</v>
      </c>
    </row>
    <row r="25" spans="1:10" s="38" customFormat="1" ht="15">
      <c r="A25" s="119"/>
      <c r="B25" s="165"/>
      <c r="C25" s="57" t="s">
        <v>18</v>
      </c>
      <c r="D25" s="75" t="s">
        <v>14</v>
      </c>
      <c r="E25" s="189"/>
      <c r="F25" s="190"/>
      <c r="G25" s="189">
        <f>SUM(E25:F25)</f>
        <v>0</v>
      </c>
      <c r="H25" s="191">
        <v>7000</v>
      </c>
      <c r="I25" s="192"/>
      <c r="J25" s="193">
        <f>SUM(H25:I25)</f>
        <v>7000</v>
      </c>
    </row>
    <row r="26" spans="1:10" s="38" customFormat="1" ht="15">
      <c r="A26" s="119"/>
      <c r="B26" s="165"/>
      <c r="C26" s="55">
        <v>4170</v>
      </c>
      <c r="D26" s="99" t="s">
        <v>54</v>
      </c>
      <c r="E26" s="189"/>
      <c r="F26" s="190"/>
      <c r="G26" s="189"/>
      <c r="H26" s="191">
        <v>200</v>
      </c>
      <c r="I26" s="192"/>
      <c r="J26" s="193"/>
    </row>
    <row r="27" spans="1:10" s="38" customFormat="1" ht="15">
      <c r="A27" s="119"/>
      <c r="B27" s="165"/>
      <c r="C27" s="57" t="s">
        <v>24</v>
      </c>
      <c r="D27" s="87" t="s">
        <v>16</v>
      </c>
      <c r="E27" s="189">
        <v>4200</v>
      </c>
      <c r="F27" s="190"/>
      <c r="G27" s="189">
        <f aca="true" t="shared" si="2" ref="G27:G32">SUM(E27:F27)</f>
        <v>4200</v>
      </c>
      <c r="H27" s="191"/>
      <c r="I27" s="192"/>
      <c r="J27" s="193">
        <f>SUM(H27:I27)</f>
        <v>0</v>
      </c>
    </row>
    <row r="28" spans="1:10" s="38" customFormat="1" ht="15">
      <c r="A28" s="119"/>
      <c r="B28" s="165"/>
      <c r="C28" s="57" t="s">
        <v>9</v>
      </c>
      <c r="D28" s="87" t="s">
        <v>78</v>
      </c>
      <c r="E28" s="189">
        <v>3000</v>
      </c>
      <c r="F28" s="190"/>
      <c r="G28" s="189">
        <f t="shared" si="2"/>
        <v>3000</v>
      </c>
      <c r="H28" s="191"/>
      <c r="I28" s="192"/>
      <c r="J28" s="193">
        <f>SUM(H28:I28)</f>
        <v>0</v>
      </c>
    </row>
    <row r="29" spans="1:10" s="38" customFormat="1" ht="15">
      <c r="A29" s="119"/>
      <c r="B29" s="165"/>
      <c r="C29" s="166"/>
      <c r="D29" s="167"/>
      <c r="E29" s="185"/>
      <c r="F29" s="186"/>
      <c r="G29" s="185">
        <f t="shared" si="2"/>
        <v>0</v>
      </c>
      <c r="H29" s="132"/>
      <c r="I29" s="94"/>
      <c r="J29" s="133"/>
    </row>
    <row r="30" spans="1:10" s="38" customFormat="1" ht="14.25">
      <c r="A30" s="82"/>
      <c r="B30" s="72">
        <v>75416</v>
      </c>
      <c r="C30" s="69"/>
      <c r="D30" s="64" t="s">
        <v>66</v>
      </c>
      <c r="E30" s="103">
        <f>SUM(E32:E34)</f>
        <v>1500</v>
      </c>
      <c r="F30" s="95"/>
      <c r="G30" s="176">
        <f t="shared" si="2"/>
        <v>1500</v>
      </c>
      <c r="H30" s="137">
        <f>SUM(H31:H35)</f>
        <v>1500</v>
      </c>
      <c r="I30" s="137">
        <f>SUM(I31:I35)</f>
        <v>0</v>
      </c>
      <c r="J30" s="137">
        <f>SUM(J31:J35)</f>
        <v>1500</v>
      </c>
    </row>
    <row r="31" spans="1:10" s="38" customFormat="1" ht="14.25">
      <c r="A31" s="82"/>
      <c r="B31" s="168"/>
      <c r="C31" s="57" t="s">
        <v>17</v>
      </c>
      <c r="D31" s="201" t="s">
        <v>26</v>
      </c>
      <c r="E31" s="285"/>
      <c r="F31" s="95"/>
      <c r="G31" s="176">
        <f t="shared" si="2"/>
        <v>0</v>
      </c>
      <c r="H31" s="137">
        <v>200</v>
      </c>
      <c r="I31" s="50"/>
      <c r="J31" s="138">
        <f>SUM(H31:I31)</f>
        <v>200</v>
      </c>
    </row>
    <row r="32" spans="1:10" s="38" customFormat="1" ht="14.25">
      <c r="A32" s="82"/>
      <c r="B32" s="168"/>
      <c r="C32" s="57" t="s">
        <v>20</v>
      </c>
      <c r="D32" s="56" t="s">
        <v>12</v>
      </c>
      <c r="E32" s="103">
        <v>1500</v>
      </c>
      <c r="F32" s="95"/>
      <c r="G32" s="176">
        <f t="shared" si="2"/>
        <v>1500</v>
      </c>
      <c r="H32" s="137"/>
      <c r="I32" s="50"/>
      <c r="J32" s="138">
        <f>SUM(H32:I32)</f>
        <v>0</v>
      </c>
    </row>
    <row r="33" spans="1:10" s="38" customFormat="1" ht="14.25">
      <c r="A33" s="82"/>
      <c r="B33" s="168"/>
      <c r="C33" s="57" t="s">
        <v>21</v>
      </c>
      <c r="D33" s="75" t="s">
        <v>13</v>
      </c>
      <c r="E33" s="103"/>
      <c r="F33" s="95"/>
      <c r="G33" s="176"/>
      <c r="H33" s="137"/>
      <c r="I33" s="50"/>
      <c r="J33" s="138">
        <f>SUM(H33:I33)</f>
        <v>0</v>
      </c>
    </row>
    <row r="34" spans="1:10" s="38" customFormat="1" ht="14.25">
      <c r="A34" s="82"/>
      <c r="B34" s="168"/>
      <c r="C34" s="57" t="s">
        <v>5</v>
      </c>
      <c r="D34" s="99" t="s">
        <v>63</v>
      </c>
      <c r="E34" s="103"/>
      <c r="F34" s="95"/>
      <c r="G34" s="176"/>
      <c r="H34" s="137">
        <v>1300</v>
      </c>
      <c r="I34" s="50"/>
      <c r="J34" s="138">
        <f>SUM(H34:I34)</f>
        <v>1300</v>
      </c>
    </row>
    <row r="35" spans="1:10" s="38" customFormat="1" ht="14.25">
      <c r="A35" s="82"/>
      <c r="B35" s="168"/>
      <c r="C35" s="67" t="s">
        <v>71</v>
      </c>
      <c r="D35" s="87" t="s">
        <v>72</v>
      </c>
      <c r="E35" s="103"/>
      <c r="F35" s="95"/>
      <c r="G35" s="176"/>
      <c r="H35" s="137"/>
      <c r="I35" s="50"/>
      <c r="J35" s="138">
        <f>SUM(H35:I35)</f>
        <v>0</v>
      </c>
    </row>
    <row r="36" spans="1:10" s="38" customFormat="1" ht="15" thickBot="1">
      <c r="A36" s="88"/>
      <c r="B36" s="302"/>
      <c r="C36" s="173"/>
      <c r="D36" s="303"/>
      <c r="E36" s="105"/>
      <c r="F36" s="97"/>
      <c r="G36" s="177"/>
      <c r="H36" s="304"/>
      <c r="I36" s="71"/>
      <c r="J36" s="305"/>
    </row>
    <row r="37" spans="1:10" s="38" customFormat="1" ht="45">
      <c r="A37" s="298">
        <v>756</v>
      </c>
      <c r="B37" s="299"/>
      <c r="C37" s="300"/>
      <c r="D37" s="301" t="s">
        <v>109</v>
      </c>
      <c r="E37" s="306">
        <f>SUM(E38)</f>
        <v>2300</v>
      </c>
      <c r="F37" s="307"/>
      <c r="G37" s="308">
        <f>SUM(E37:F37)</f>
        <v>2300</v>
      </c>
      <c r="H37" s="309">
        <f>SUM(H38)</f>
        <v>2300</v>
      </c>
      <c r="I37" s="52"/>
      <c r="J37" s="310">
        <f>SUM(H37:I37)</f>
        <v>2300</v>
      </c>
    </row>
    <row r="38" spans="1:10" s="38" customFormat="1" ht="25.5">
      <c r="A38" s="293"/>
      <c r="B38" s="294">
        <v>75647</v>
      </c>
      <c r="C38" s="295"/>
      <c r="D38" s="296" t="s">
        <v>110</v>
      </c>
      <c r="E38" s="289">
        <f>SUM(E39:E40)</f>
        <v>2300</v>
      </c>
      <c r="F38" s="289">
        <f>SUM(F39:F40)</f>
        <v>0</v>
      </c>
      <c r="G38" s="291">
        <f>SUM(E38:F38)</f>
        <v>2300</v>
      </c>
      <c r="H38" s="292">
        <f>SUM(H39:H40)</f>
        <v>2300</v>
      </c>
      <c r="I38" s="51"/>
      <c r="J38" s="138">
        <f>SUM(H38:I38)</f>
        <v>2300</v>
      </c>
    </row>
    <row r="39" spans="1:10" s="38" customFormat="1" ht="14.25">
      <c r="A39" s="293"/>
      <c r="B39" s="297"/>
      <c r="C39" s="57" t="s">
        <v>5</v>
      </c>
      <c r="D39" s="99" t="s">
        <v>63</v>
      </c>
      <c r="E39" s="289">
        <v>2300</v>
      </c>
      <c r="F39" s="290"/>
      <c r="G39" s="291">
        <f>SUM(E39:F39)</f>
        <v>2300</v>
      </c>
      <c r="H39" s="292"/>
      <c r="I39" s="51"/>
      <c r="J39" s="138">
        <f>SUM(H39:I39)</f>
        <v>0</v>
      </c>
    </row>
    <row r="40" spans="1:10" s="38" customFormat="1" ht="14.25">
      <c r="A40" s="293"/>
      <c r="B40" s="297"/>
      <c r="C40" s="57" t="s">
        <v>7</v>
      </c>
      <c r="D40" s="56" t="s">
        <v>8</v>
      </c>
      <c r="E40" s="289"/>
      <c r="F40" s="290"/>
      <c r="G40" s="291"/>
      <c r="H40" s="292">
        <v>2300</v>
      </c>
      <c r="I40" s="51"/>
      <c r="J40" s="138">
        <f>SUM(H40:I40)</f>
        <v>2300</v>
      </c>
    </row>
    <row r="41" spans="1:10" s="38" customFormat="1" ht="15" thickBot="1">
      <c r="A41" s="88"/>
      <c r="B41" s="89"/>
      <c r="C41" s="90"/>
      <c r="D41" s="91"/>
      <c r="E41" s="105"/>
      <c r="F41" s="97"/>
      <c r="G41" s="177"/>
      <c r="H41" s="145"/>
      <c r="I41" s="96"/>
      <c r="J41" s="146"/>
    </row>
    <row r="42" spans="1:10" s="38" customFormat="1" ht="15">
      <c r="A42" s="60">
        <v>758</v>
      </c>
      <c r="B42" s="78"/>
      <c r="C42" s="66"/>
      <c r="D42" s="61" t="s">
        <v>67</v>
      </c>
      <c r="E42" s="109">
        <f>SUM(E43)</f>
        <v>45375</v>
      </c>
      <c r="F42" s="52"/>
      <c r="G42" s="178">
        <f>SUM(E42)</f>
        <v>45375</v>
      </c>
      <c r="H42" s="147">
        <f>SUM(H43)</f>
        <v>0</v>
      </c>
      <c r="I42" s="52"/>
      <c r="J42" s="148">
        <f>SUM(H42:I42)</f>
        <v>0</v>
      </c>
    </row>
    <row r="43" spans="1:10" s="38" customFormat="1" ht="14.25">
      <c r="A43" s="62"/>
      <c r="B43" s="72">
        <v>75818</v>
      </c>
      <c r="C43" s="69"/>
      <c r="D43" s="64" t="s">
        <v>68</v>
      </c>
      <c r="E43" s="110">
        <f>SUM(E44)</f>
        <v>45375</v>
      </c>
      <c r="F43" s="51"/>
      <c r="G43" s="179">
        <f>SUM(E43:F43)</f>
        <v>45375</v>
      </c>
      <c r="H43" s="149">
        <f>SUM(H44:H44)</f>
        <v>0</v>
      </c>
      <c r="I43" s="51"/>
      <c r="J43" s="150">
        <f>SUM(H43:I43)</f>
        <v>0</v>
      </c>
    </row>
    <row r="44" spans="1:10" s="38" customFormat="1" ht="14.25">
      <c r="A44" s="62"/>
      <c r="B44" s="73"/>
      <c r="C44" s="57" t="s">
        <v>69</v>
      </c>
      <c r="D44" s="56" t="s">
        <v>70</v>
      </c>
      <c r="E44" s="102">
        <v>45375</v>
      </c>
      <c r="F44" s="49"/>
      <c r="G44" s="180">
        <f>SUM(E44:F44)</f>
        <v>45375</v>
      </c>
      <c r="H44" s="151"/>
      <c r="I44" s="49"/>
      <c r="J44" s="152">
        <f>SUM(H44:I44)</f>
        <v>0</v>
      </c>
    </row>
    <row r="45" spans="1:10" s="38" customFormat="1" ht="15" thickBot="1">
      <c r="A45" s="88"/>
      <c r="B45" s="89"/>
      <c r="C45" s="175"/>
      <c r="D45" s="174"/>
      <c r="E45" s="198"/>
      <c r="F45" s="48"/>
      <c r="G45" s="199"/>
      <c r="H45" s="157"/>
      <c r="I45" s="48"/>
      <c r="J45" s="158"/>
    </row>
    <row r="46" spans="1:10" s="38" customFormat="1" ht="15">
      <c r="A46" s="60">
        <v>801</v>
      </c>
      <c r="B46" s="60"/>
      <c r="C46" s="81"/>
      <c r="D46" s="61" t="s">
        <v>79</v>
      </c>
      <c r="E46" s="197">
        <f aca="true" t="shared" si="3" ref="E46:J46">E47+E58+E61+E82+E86+E90+E95</f>
        <v>55952</v>
      </c>
      <c r="F46" s="197">
        <f t="shared" si="3"/>
        <v>0</v>
      </c>
      <c r="G46" s="197">
        <f t="shared" si="3"/>
        <v>55952</v>
      </c>
      <c r="H46" s="197">
        <f t="shared" si="3"/>
        <v>143099</v>
      </c>
      <c r="I46" s="197">
        <f t="shared" si="3"/>
        <v>0</v>
      </c>
      <c r="J46" s="197">
        <f t="shared" si="3"/>
        <v>143099</v>
      </c>
    </row>
    <row r="47" spans="1:10" s="38" customFormat="1" ht="14.25">
      <c r="A47" s="62"/>
      <c r="B47" s="183">
        <v>80101</v>
      </c>
      <c r="C47" s="58"/>
      <c r="D47" s="64" t="s">
        <v>80</v>
      </c>
      <c r="E47" s="110">
        <f>SUM(E48:E56)</f>
        <v>13000</v>
      </c>
      <c r="F47" s="51"/>
      <c r="G47" s="179">
        <f>SUM(E47:F47)</f>
        <v>13000</v>
      </c>
      <c r="H47" s="149">
        <f>SUM(H49:H56)</f>
        <v>12930</v>
      </c>
      <c r="I47" s="51"/>
      <c r="J47" s="155">
        <f>SUM(H47:I47)</f>
        <v>12930</v>
      </c>
    </row>
    <row r="48" spans="1:10" s="38" customFormat="1" ht="14.25">
      <c r="A48" s="82"/>
      <c r="B48" s="194"/>
      <c r="C48" s="57" t="s">
        <v>19</v>
      </c>
      <c r="D48" s="56" t="s">
        <v>11</v>
      </c>
      <c r="E48" s="102">
        <v>7000</v>
      </c>
      <c r="F48" s="49"/>
      <c r="G48" s="180">
        <f aca="true" t="shared" si="4" ref="G48:G56">SUM(E48:F48)</f>
        <v>7000</v>
      </c>
      <c r="H48" s="151"/>
      <c r="I48" s="49"/>
      <c r="J48" s="156">
        <f aca="true" t="shared" si="5" ref="J48:J56">SUM(H48:I48)</f>
        <v>0</v>
      </c>
    </row>
    <row r="49" spans="1:10" s="38" customFormat="1" ht="14.25">
      <c r="A49" s="82"/>
      <c r="B49" s="194"/>
      <c r="C49" s="55">
        <v>4140</v>
      </c>
      <c r="D49" s="99" t="s">
        <v>73</v>
      </c>
      <c r="E49" s="102">
        <v>800</v>
      </c>
      <c r="F49" s="49"/>
      <c r="G49" s="180">
        <f t="shared" si="4"/>
        <v>800</v>
      </c>
      <c r="H49" s="151"/>
      <c r="I49" s="49"/>
      <c r="J49" s="156">
        <f t="shared" si="5"/>
        <v>0</v>
      </c>
    </row>
    <row r="50" spans="1:10" s="38" customFormat="1" ht="14.25">
      <c r="A50" s="82"/>
      <c r="B50" s="194"/>
      <c r="C50" s="55">
        <v>4170</v>
      </c>
      <c r="D50" s="99" t="s">
        <v>54</v>
      </c>
      <c r="E50" s="102"/>
      <c r="F50" s="49"/>
      <c r="G50" s="180">
        <f t="shared" si="4"/>
        <v>0</v>
      </c>
      <c r="H50" s="151">
        <v>930</v>
      </c>
      <c r="I50" s="49"/>
      <c r="J50" s="156">
        <f t="shared" si="5"/>
        <v>930</v>
      </c>
    </row>
    <row r="51" spans="1:10" s="38" customFormat="1" ht="14.25">
      <c r="A51" s="82"/>
      <c r="B51" s="194"/>
      <c r="C51" s="57" t="s">
        <v>5</v>
      </c>
      <c r="D51" s="56" t="s">
        <v>6</v>
      </c>
      <c r="E51" s="102"/>
      <c r="F51" s="49"/>
      <c r="G51" s="180">
        <f t="shared" si="4"/>
        <v>0</v>
      </c>
      <c r="H51" s="151">
        <v>10200</v>
      </c>
      <c r="I51" s="49"/>
      <c r="J51" s="156">
        <f t="shared" si="5"/>
        <v>10200</v>
      </c>
    </row>
    <row r="52" spans="1:10" s="38" customFormat="1" ht="14.25">
      <c r="A52" s="82"/>
      <c r="B52" s="194"/>
      <c r="C52" s="57" t="s">
        <v>27</v>
      </c>
      <c r="D52" s="99" t="s">
        <v>28</v>
      </c>
      <c r="E52" s="102">
        <v>1200</v>
      </c>
      <c r="F52" s="49"/>
      <c r="G52" s="180">
        <f t="shared" si="4"/>
        <v>1200</v>
      </c>
      <c r="H52" s="151"/>
      <c r="I52" s="49"/>
      <c r="J52" s="156">
        <f t="shared" si="5"/>
        <v>0</v>
      </c>
    </row>
    <row r="53" spans="1:10" s="38" customFormat="1" ht="14.25">
      <c r="A53" s="82"/>
      <c r="B53" s="194"/>
      <c r="C53" s="57" t="s">
        <v>9</v>
      </c>
      <c r="D53" s="56" t="s">
        <v>10</v>
      </c>
      <c r="E53" s="102">
        <v>2800</v>
      </c>
      <c r="F53" s="49"/>
      <c r="G53" s="180">
        <f t="shared" si="4"/>
        <v>2800</v>
      </c>
      <c r="H53" s="151"/>
      <c r="I53" s="49"/>
      <c r="J53" s="156">
        <f t="shared" si="5"/>
        <v>0</v>
      </c>
    </row>
    <row r="54" spans="1:10" s="38" customFormat="1" ht="14.25">
      <c r="A54" s="82"/>
      <c r="B54" s="194"/>
      <c r="C54" s="57" t="s">
        <v>7</v>
      </c>
      <c r="D54" s="56" t="s">
        <v>8</v>
      </c>
      <c r="E54" s="102"/>
      <c r="F54" s="49"/>
      <c r="G54" s="180">
        <f t="shared" si="4"/>
        <v>0</v>
      </c>
      <c r="H54" s="151">
        <v>1000</v>
      </c>
      <c r="I54" s="49"/>
      <c r="J54" s="156">
        <f t="shared" si="5"/>
        <v>1000</v>
      </c>
    </row>
    <row r="55" spans="1:10" s="38" customFormat="1" ht="14.25">
      <c r="A55" s="82"/>
      <c r="B55" s="194"/>
      <c r="C55" s="57" t="s">
        <v>29</v>
      </c>
      <c r="D55" s="56" t="s">
        <v>15</v>
      </c>
      <c r="E55" s="102"/>
      <c r="F55" s="49"/>
      <c r="G55" s="180">
        <f t="shared" si="4"/>
        <v>0</v>
      </c>
      <c r="H55" s="151">
        <v>800</v>
      </c>
      <c r="I55" s="49"/>
      <c r="J55" s="156">
        <f t="shared" si="5"/>
        <v>800</v>
      </c>
    </row>
    <row r="56" spans="1:10" s="38" customFormat="1" ht="14.25">
      <c r="A56" s="82"/>
      <c r="B56" s="194"/>
      <c r="C56" s="57" t="s">
        <v>57</v>
      </c>
      <c r="D56" s="99" t="s">
        <v>58</v>
      </c>
      <c r="E56" s="102">
        <v>1200</v>
      </c>
      <c r="F56" s="49"/>
      <c r="G56" s="180">
        <f t="shared" si="4"/>
        <v>1200</v>
      </c>
      <c r="H56" s="151"/>
      <c r="I56" s="49"/>
      <c r="J56" s="156">
        <f t="shared" si="5"/>
        <v>0</v>
      </c>
    </row>
    <row r="57" spans="1:10" s="38" customFormat="1" ht="14.25">
      <c r="A57" s="82"/>
      <c r="B57" s="194"/>
      <c r="C57" s="195"/>
      <c r="D57" s="196"/>
      <c r="E57" s="102"/>
      <c r="F57" s="49"/>
      <c r="G57" s="180"/>
      <c r="H57" s="151"/>
      <c r="I57" s="49"/>
      <c r="J57" s="156"/>
    </row>
    <row r="58" spans="1:10" s="38" customFormat="1" ht="14.25">
      <c r="A58" s="82"/>
      <c r="B58" s="183">
        <v>80103</v>
      </c>
      <c r="C58" s="63"/>
      <c r="D58" s="203" t="s">
        <v>81</v>
      </c>
      <c r="E58" s="206"/>
      <c r="F58" s="49"/>
      <c r="G58" s="180"/>
      <c r="H58" s="149">
        <f>SUM(H59)</f>
        <v>1000</v>
      </c>
      <c r="I58" s="51"/>
      <c r="J58" s="155">
        <f>SUM(H58:I58)</f>
        <v>1000</v>
      </c>
    </row>
    <row r="59" spans="1:10" s="38" customFormat="1" ht="14.25">
      <c r="A59" s="82"/>
      <c r="B59" s="62"/>
      <c r="C59" s="55">
        <v>4010</v>
      </c>
      <c r="D59" s="204" t="s">
        <v>11</v>
      </c>
      <c r="E59" s="206"/>
      <c r="F59" s="49"/>
      <c r="G59" s="180"/>
      <c r="H59" s="151">
        <v>1000</v>
      </c>
      <c r="I59" s="49"/>
      <c r="J59" s="156">
        <f>SUM(H59:I59)</f>
        <v>1000</v>
      </c>
    </row>
    <row r="60" spans="1:10" s="38" customFormat="1" ht="14.25">
      <c r="A60" s="82"/>
      <c r="B60" s="194"/>
      <c r="C60" s="195"/>
      <c r="D60" s="205"/>
      <c r="E60" s="206"/>
      <c r="F60" s="49"/>
      <c r="G60" s="180"/>
      <c r="H60" s="151"/>
      <c r="I60" s="49"/>
      <c r="J60" s="156"/>
    </row>
    <row r="61" spans="1:10" s="38" customFormat="1" ht="14.25">
      <c r="A61" s="82"/>
      <c r="B61" s="194">
        <v>80104</v>
      </c>
      <c r="C61" s="195"/>
      <c r="D61" s="184" t="s">
        <v>37</v>
      </c>
      <c r="E61" s="207">
        <f>SUM(E62:E80)</f>
        <v>36452</v>
      </c>
      <c r="F61" s="51"/>
      <c r="G61" s="179">
        <f>SUM(E61:F61)</f>
        <v>36452</v>
      </c>
      <c r="H61" s="149">
        <f>SUM(H62:H80)</f>
        <v>36452</v>
      </c>
      <c r="I61" s="51"/>
      <c r="J61" s="155">
        <f>SUM(H61:I61)</f>
        <v>36452</v>
      </c>
    </row>
    <row r="62" spans="1:10" s="38" customFormat="1" ht="14.25">
      <c r="A62" s="82"/>
      <c r="B62" s="194"/>
      <c r="C62" s="57" t="s">
        <v>17</v>
      </c>
      <c r="D62" s="201" t="s">
        <v>26</v>
      </c>
      <c r="E62" s="206">
        <v>861</v>
      </c>
      <c r="F62" s="49"/>
      <c r="G62" s="180">
        <f aca="true" t="shared" si="6" ref="G62:G79">SUM(E62:F62)</f>
        <v>861</v>
      </c>
      <c r="H62" s="151"/>
      <c r="I62" s="49"/>
      <c r="J62" s="156">
        <f aca="true" t="shared" si="7" ref="J62:J80">SUM(H62:I62)</f>
        <v>0</v>
      </c>
    </row>
    <row r="63" spans="1:10" s="38" customFormat="1" ht="14.25">
      <c r="A63" s="82"/>
      <c r="B63" s="194"/>
      <c r="C63" s="57" t="s">
        <v>19</v>
      </c>
      <c r="D63" s="200" t="s">
        <v>11</v>
      </c>
      <c r="E63" s="206">
        <v>25521</v>
      </c>
      <c r="F63" s="49"/>
      <c r="G63" s="180">
        <f t="shared" si="6"/>
        <v>25521</v>
      </c>
      <c r="H63" s="151"/>
      <c r="I63" s="49"/>
      <c r="J63" s="156">
        <f t="shared" si="7"/>
        <v>0</v>
      </c>
    </row>
    <row r="64" spans="1:10" s="38" customFormat="1" ht="14.25">
      <c r="A64" s="82"/>
      <c r="B64" s="194"/>
      <c r="C64" s="57" t="s">
        <v>21</v>
      </c>
      <c r="D64" s="200" t="s">
        <v>13</v>
      </c>
      <c r="E64" s="206">
        <v>6555</v>
      </c>
      <c r="F64" s="49"/>
      <c r="G64" s="180">
        <f t="shared" si="6"/>
        <v>6555</v>
      </c>
      <c r="H64" s="151"/>
      <c r="I64" s="49"/>
      <c r="J64" s="156">
        <f t="shared" si="7"/>
        <v>0</v>
      </c>
    </row>
    <row r="65" spans="1:10" s="38" customFormat="1" ht="14.25">
      <c r="A65" s="82"/>
      <c r="B65" s="194"/>
      <c r="C65" s="57" t="s">
        <v>22</v>
      </c>
      <c r="D65" s="200" t="s">
        <v>23</v>
      </c>
      <c r="E65" s="206">
        <v>617</v>
      </c>
      <c r="F65" s="49"/>
      <c r="G65" s="180">
        <f t="shared" si="6"/>
        <v>617</v>
      </c>
      <c r="H65" s="151"/>
      <c r="I65" s="49"/>
      <c r="J65" s="156">
        <f t="shared" si="7"/>
        <v>0</v>
      </c>
    </row>
    <row r="66" spans="1:10" s="38" customFormat="1" ht="14.25">
      <c r="A66" s="82"/>
      <c r="B66" s="194"/>
      <c r="C66" s="55">
        <v>4140</v>
      </c>
      <c r="D66" s="99" t="s">
        <v>73</v>
      </c>
      <c r="E66" s="206"/>
      <c r="F66" s="49"/>
      <c r="G66" s="180">
        <f t="shared" si="6"/>
        <v>0</v>
      </c>
      <c r="H66" s="151">
        <v>1771</v>
      </c>
      <c r="I66" s="49"/>
      <c r="J66" s="156">
        <f t="shared" si="7"/>
        <v>1771</v>
      </c>
    </row>
    <row r="67" spans="1:10" s="38" customFormat="1" ht="14.25">
      <c r="A67" s="82"/>
      <c r="B67" s="194"/>
      <c r="C67" s="57" t="s">
        <v>77</v>
      </c>
      <c r="D67" s="200" t="s">
        <v>54</v>
      </c>
      <c r="E67" s="206">
        <v>800</v>
      </c>
      <c r="F67" s="49"/>
      <c r="G67" s="180">
        <f t="shared" si="6"/>
        <v>800</v>
      </c>
      <c r="H67" s="151"/>
      <c r="I67" s="49"/>
      <c r="J67" s="156">
        <f t="shared" si="7"/>
        <v>0</v>
      </c>
    </row>
    <row r="68" spans="1:10" s="38" customFormat="1" ht="14.25">
      <c r="A68" s="82"/>
      <c r="B68" s="194"/>
      <c r="C68" s="57" t="s">
        <v>5</v>
      </c>
      <c r="D68" s="200" t="s">
        <v>6</v>
      </c>
      <c r="E68" s="206"/>
      <c r="F68" s="49"/>
      <c r="G68" s="180">
        <f t="shared" si="6"/>
        <v>0</v>
      </c>
      <c r="H68" s="151">
        <v>29250</v>
      </c>
      <c r="I68" s="49"/>
      <c r="J68" s="156">
        <f t="shared" si="7"/>
        <v>29250</v>
      </c>
    </row>
    <row r="69" spans="1:10" s="38" customFormat="1" ht="14.25">
      <c r="A69" s="82"/>
      <c r="B69" s="194"/>
      <c r="C69" s="57" t="s">
        <v>27</v>
      </c>
      <c r="D69" s="200" t="s">
        <v>28</v>
      </c>
      <c r="E69" s="206"/>
      <c r="F69" s="49"/>
      <c r="G69" s="180">
        <f t="shared" si="6"/>
        <v>0</v>
      </c>
      <c r="H69" s="151">
        <v>2081</v>
      </c>
      <c r="I69" s="49"/>
      <c r="J69" s="156">
        <f t="shared" si="7"/>
        <v>2081</v>
      </c>
    </row>
    <row r="70" spans="1:10" s="38" customFormat="1" ht="14.25">
      <c r="A70" s="82"/>
      <c r="B70" s="194"/>
      <c r="C70" s="57" t="s">
        <v>24</v>
      </c>
      <c r="D70" s="200" t="s">
        <v>16</v>
      </c>
      <c r="E70" s="206"/>
      <c r="F70" s="49"/>
      <c r="G70" s="180">
        <f t="shared" si="6"/>
        <v>0</v>
      </c>
      <c r="H70" s="151">
        <v>1355</v>
      </c>
      <c r="I70" s="49"/>
      <c r="J70" s="156">
        <f t="shared" si="7"/>
        <v>1355</v>
      </c>
    </row>
    <row r="71" spans="1:10" s="38" customFormat="1" ht="14.25">
      <c r="A71" s="82"/>
      <c r="B71" s="194"/>
      <c r="C71" s="57" t="s">
        <v>9</v>
      </c>
      <c r="D71" s="200" t="s">
        <v>10</v>
      </c>
      <c r="E71" s="206">
        <v>93</v>
      </c>
      <c r="F71" s="49"/>
      <c r="G71" s="180">
        <f t="shared" si="6"/>
        <v>93</v>
      </c>
      <c r="H71" s="151"/>
      <c r="I71" s="49"/>
      <c r="J71" s="156">
        <f t="shared" si="7"/>
        <v>0</v>
      </c>
    </row>
    <row r="72" spans="1:10" s="38" customFormat="1" ht="14.25">
      <c r="A72" s="82"/>
      <c r="B72" s="194"/>
      <c r="C72" s="57" t="s">
        <v>84</v>
      </c>
      <c r="D72" s="56" t="s">
        <v>85</v>
      </c>
      <c r="E72" s="206">
        <v>296</v>
      </c>
      <c r="F72" s="49"/>
      <c r="G72" s="180">
        <f t="shared" si="6"/>
        <v>296</v>
      </c>
      <c r="H72" s="151"/>
      <c r="I72" s="49"/>
      <c r="J72" s="156">
        <f t="shared" si="7"/>
        <v>0</v>
      </c>
    </row>
    <row r="73" spans="1:10" s="38" customFormat="1" ht="14.25">
      <c r="A73" s="82"/>
      <c r="B73" s="194"/>
      <c r="C73" s="57" t="s">
        <v>7</v>
      </c>
      <c r="D73" s="200" t="s">
        <v>8</v>
      </c>
      <c r="E73" s="206"/>
      <c r="F73" s="49"/>
      <c r="G73" s="180">
        <f t="shared" si="6"/>
        <v>0</v>
      </c>
      <c r="H73" s="151">
        <v>1000</v>
      </c>
      <c r="I73" s="49"/>
      <c r="J73" s="156">
        <f t="shared" si="7"/>
        <v>1000</v>
      </c>
    </row>
    <row r="74" spans="1:10" s="38" customFormat="1" ht="14.25">
      <c r="A74" s="82"/>
      <c r="B74" s="194"/>
      <c r="C74" s="57" t="s">
        <v>89</v>
      </c>
      <c r="D74" s="202" t="s">
        <v>90</v>
      </c>
      <c r="E74" s="206">
        <v>199</v>
      </c>
      <c r="F74" s="49"/>
      <c r="G74" s="180">
        <f t="shared" si="6"/>
        <v>199</v>
      </c>
      <c r="H74" s="151"/>
      <c r="I74" s="49"/>
      <c r="J74" s="156">
        <f t="shared" si="7"/>
        <v>0</v>
      </c>
    </row>
    <row r="75" spans="1:10" s="38" customFormat="1" ht="25.5">
      <c r="A75" s="82"/>
      <c r="B75" s="194"/>
      <c r="C75" s="57" t="s">
        <v>91</v>
      </c>
      <c r="D75" s="202" t="s">
        <v>92</v>
      </c>
      <c r="E75" s="206">
        <v>586</v>
      </c>
      <c r="F75" s="49"/>
      <c r="G75" s="180">
        <f t="shared" si="6"/>
        <v>586</v>
      </c>
      <c r="H75" s="151"/>
      <c r="I75" s="49"/>
      <c r="J75" s="156">
        <f t="shared" si="7"/>
        <v>0</v>
      </c>
    </row>
    <row r="76" spans="1:10" s="38" customFormat="1" ht="14.25">
      <c r="A76" s="82"/>
      <c r="B76" s="194"/>
      <c r="C76" s="57" t="s">
        <v>29</v>
      </c>
      <c r="D76" s="200" t="s">
        <v>15</v>
      </c>
      <c r="E76" s="206">
        <v>135</v>
      </c>
      <c r="F76" s="49"/>
      <c r="G76" s="180">
        <f t="shared" si="6"/>
        <v>135</v>
      </c>
      <c r="H76" s="151"/>
      <c r="I76" s="49"/>
      <c r="J76" s="156">
        <f t="shared" si="7"/>
        <v>0</v>
      </c>
    </row>
    <row r="77" spans="1:10" s="38" customFormat="1" ht="14.25">
      <c r="A77" s="82"/>
      <c r="B77" s="194"/>
      <c r="C77" s="57" t="s">
        <v>25</v>
      </c>
      <c r="D77" s="200" t="s">
        <v>30</v>
      </c>
      <c r="E77" s="206">
        <v>314</v>
      </c>
      <c r="F77" s="49"/>
      <c r="G77" s="180">
        <f t="shared" si="6"/>
        <v>314</v>
      </c>
      <c r="H77" s="151"/>
      <c r="I77" s="49"/>
      <c r="J77" s="156">
        <f t="shared" si="7"/>
        <v>0</v>
      </c>
    </row>
    <row r="78" spans="1:10" s="38" customFormat="1" ht="25.5">
      <c r="A78" s="82"/>
      <c r="B78" s="194"/>
      <c r="C78" s="55">
        <v>4700</v>
      </c>
      <c r="D78" s="99" t="s">
        <v>74</v>
      </c>
      <c r="E78" s="206"/>
      <c r="F78" s="49"/>
      <c r="G78" s="180">
        <f t="shared" si="6"/>
        <v>0</v>
      </c>
      <c r="H78" s="151">
        <v>950</v>
      </c>
      <c r="I78" s="49"/>
      <c r="J78" s="156">
        <f t="shared" si="7"/>
        <v>950</v>
      </c>
    </row>
    <row r="79" spans="1:10" s="38" customFormat="1" ht="25.5">
      <c r="A79" s="82"/>
      <c r="B79" s="194"/>
      <c r="C79" s="57" t="s">
        <v>87</v>
      </c>
      <c r="D79" s="99" t="s">
        <v>88</v>
      </c>
      <c r="E79" s="206">
        <v>475</v>
      </c>
      <c r="F79" s="49"/>
      <c r="G79" s="180">
        <f t="shared" si="6"/>
        <v>475</v>
      </c>
      <c r="H79" s="151"/>
      <c r="I79" s="49"/>
      <c r="J79" s="156">
        <f t="shared" si="7"/>
        <v>0</v>
      </c>
    </row>
    <row r="80" spans="1:10" s="38" customFormat="1" ht="14.25">
      <c r="A80" s="82"/>
      <c r="B80" s="194"/>
      <c r="C80" s="57" t="s">
        <v>57</v>
      </c>
      <c r="D80" s="99" t="s">
        <v>58</v>
      </c>
      <c r="E80" s="206"/>
      <c r="F80" s="49"/>
      <c r="G80" s="180"/>
      <c r="H80" s="151">
        <v>45</v>
      </c>
      <c r="I80" s="49"/>
      <c r="J80" s="156">
        <f t="shared" si="7"/>
        <v>45</v>
      </c>
    </row>
    <row r="81" spans="1:10" s="38" customFormat="1" ht="14.25">
      <c r="A81" s="82"/>
      <c r="B81" s="194"/>
      <c r="C81" s="195"/>
      <c r="D81" s="205"/>
      <c r="E81" s="206"/>
      <c r="F81" s="49"/>
      <c r="G81" s="180"/>
      <c r="H81" s="151"/>
      <c r="I81" s="49"/>
      <c r="J81" s="156"/>
    </row>
    <row r="82" spans="1:10" s="38" customFormat="1" ht="14.25">
      <c r="A82" s="82"/>
      <c r="B82" s="183">
        <v>80110</v>
      </c>
      <c r="C82" s="58"/>
      <c r="D82" s="184" t="s">
        <v>82</v>
      </c>
      <c r="E82" s="207">
        <f>SUM(E84)</f>
        <v>1000</v>
      </c>
      <c r="F82" s="51"/>
      <c r="G82" s="179">
        <f>SUM(E82:F82)</f>
        <v>1000</v>
      </c>
      <c r="H82" s="149">
        <f>SUM(H83)</f>
        <v>1000</v>
      </c>
      <c r="I82" s="51"/>
      <c r="J82" s="155">
        <f>SUM(H82:I82)</f>
        <v>1000</v>
      </c>
    </row>
    <row r="83" spans="1:10" s="38" customFormat="1" ht="14.25">
      <c r="A83" s="82"/>
      <c r="B83" s="62"/>
      <c r="C83" s="67" t="s">
        <v>17</v>
      </c>
      <c r="D83" s="200" t="s">
        <v>26</v>
      </c>
      <c r="E83" s="206"/>
      <c r="F83" s="49"/>
      <c r="G83" s="180">
        <f>SUM(E83:F83)</f>
        <v>0</v>
      </c>
      <c r="H83" s="151">
        <v>1000</v>
      </c>
      <c r="I83" s="49"/>
      <c r="J83" s="156">
        <f>SUM(H83:I83)</f>
        <v>1000</v>
      </c>
    </row>
    <row r="84" spans="1:10" s="38" customFormat="1" ht="14.25">
      <c r="A84" s="82"/>
      <c r="B84" s="62"/>
      <c r="C84" s="67" t="s">
        <v>19</v>
      </c>
      <c r="D84" s="200" t="s">
        <v>11</v>
      </c>
      <c r="E84" s="206">
        <v>1000</v>
      </c>
      <c r="F84" s="49"/>
      <c r="G84" s="180">
        <f>SUM(E84:F84)</f>
        <v>1000</v>
      </c>
      <c r="H84" s="151"/>
      <c r="I84" s="49"/>
      <c r="J84" s="156"/>
    </row>
    <row r="85" spans="1:10" s="38" customFormat="1" ht="14.25">
      <c r="A85" s="82"/>
      <c r="B85" s="194"/>
      <c r="C85" s="195"/>
      <c r="D85" s="205"/>
      <c r="E85" s="206"/>
      <c r="F85" s="49"/>
      <c r="G85" s="180"/>
      <c r="H85" s="151"/>
      <c r="I85" s="49"/>
      <c r="J85" s="156"/>
    </row>
    <row r="86" spans="1:10" s="38" customFormat="1" ht="14.25">
      <c r="A86" s="82"/>
      <c r="B86" s="183">
        <v>80113</v>
      </c>
      <c r="C86" s="68"/>
      <c r="D86" s="184" t="s">
        <v>83</v>
      </c>
      <c r="E86" s="207">
        <f>SUM(E87)</f>
        <v>300</v>
      </c>
      <c r="F86" s="51"/>
      <c r="G86" s="179">
        <f>SUM(E86:F86)</f>
        <v>300</v>
      </c>
      <c r="H86" s="149">
        <f>SUM(H87:H88)</f>
        <v>300</v>
      </c>
      <c r="I86" s="51"/>
      <c r="J86" s="155">
        <f>SUM(H86:I86)</f>
        <v>300</v>
      </c>
    </row>
    <row r="87" spans="1:10" s="38" customFormat="1" ht="14.25">
      <c r="A87" s="82"/>
      <c r="B87" s="62"/>
      <c r="C87" s="67" t="s">
        <v>19</v>
      </c>
      <c r="D87" s="200" t="s">
        <v>11</v>
      </c>
      <c r="E87" s="206">
        <v>300</v>
      </c>
      <c r="F87" s="49"/>
      <c r="G87" s="180"/>
      <c r="H87" s="151"/>
      <c r="I87" s="49"/>
      <c r="J87" s="156">
        <f>SUM(H87:I87)</f>
        <v>0</v>
      </c>
    </row>
    <row r="88" spans="1:10" s="38" customFormat="1" ht="14.25">
      <c r="A88" s="82"/>
      <c r="B88" s="194"/>
      <c r="C88" s="57" t="s">
        <v>84</v>
      </c>
      <c r="D88" s="200" t="s">
        <v>85</v>
      </c>
      <c r="E88" s="206"/>
      <c r="F88" s="49"/>
      <c r="G88" s="180"/>
      <c r="H88" s="151">
        <v>300</v>
      </c>
      <c r="I88" s="49"/>
      <c r="J88" s="156">
        <f>SUM(H88:I88)</f>
        <v>300</v>
      </c>
    </row>
    <row r="89" spans="1:10" s="38" customFormat="1" ht="14.25">
      <c r="A89" s="82"/>
      <c r="B89" s="194"/>
      <c r="C89" s="195"/>
      <c r="D89" s="205"/>
      <c r="E89" s="208"/>
      <c r="F89" s="49"/>
      <c r="G89" s="180"/>
      <c r="H89" s="151"/>
      <c r="I89" s="49"/>
      <c r="J89" s="156"/>
    </row>
    <row r="90" spans="1:10" s="38" customFormat="1" ht="14.25">
      <c r="A90" s="82"/>
      <c r="B90" s="183">
        <v>80114</v>
      </c>
      <c r="C90" s="68"/>
      <c r="D90" s="184" t="s">
        <v>86</v>
      </c>
      <c r="E90" s="207">
        <f>SUM(E91:E92)</f>
        <v>5200</v>
      </c>
      <c r="F90" s="51"/>
      <c r="G90" s="179">
        <f>SUM(E90:F90)</f>
        <v>5200</v>
      </c>
      <c r="H90" s="149">
        <f>SUM(H92:H93)</f>
        <v>5200</v>
      </c>
      <c r="I90" s="51"/>
      <c r="J90" s="155">
        <f>SUM(H90:I90)</f>
        <v>5200</v>
      </c>
    </row>
    <row r="91" spans="1:10" s="38" customFormat="1" ht="14.25">
      <c r="A91" s="82"/>
      <c r="B91" s="194"/>
      <c r="C91" s="67" t="s">
        <v>29</v>
      </c>
      <c r="D91" s="200" t="s">
        <v>15</v>
      </c>
      <c r="E91" s="206">
        <v>2200</v>
      </c>
      <c r="F91" s="49"/>
      <c r="G91" s="180">
        <f>SUM(E91:F91)</f>
        <v>2200</v>
      </c>
      <c r="H91" s="151"/>
      <c r="I91" s="49"/>
      <c r="J91" s="156">
        <f>SUM(H91:I91)</f>
        <v>0</v>
      </c>
    </row>
    <row r="92" spans="1:10" s="38" customFormat="1" ht="25.5">
      <c r="A92" s="82"/>
      <c r="B92" s="194"/>
      <c r="C92" s="57" t="s">
        <v>87</v>
      </c>
      <c r="D92" s="201" t="s">
        <v>88</v>
      </c>
      <c r="E92" s="206">
        <v>3000</v>
      </c>
      <c r="F92" s="49"/>
      <c r="G92" s="180">
        <f>SUM(E92:F92)</f>
        <v>3000</v>
      </c>
      <c r="H92" s="151"/>
      <c r="I92" s="49"/>
      <c r="J92" s="156">
        <f>SUM(H92:I92)</f>
        <v>0</v>
      </c>
    </row>
    <row r="93" spans="1:10" s="38" customFormat="1" ht="14.25">
      <c r="A93" s="82"/>
      <c r="B93" s="194"/>
      <c r="C93" s="57" t="s">
        <v>57</v>
      </c>
      <c r="D93" s="201" t="s">
        <v>58</v>
      </c>
      <c r="E93" s="206"/>
      <c r="F93" s="49"/>
      <c r="G93" s="180"/>
      <c r="H93" s="151">
        <v>5200</v>
      </c>
      <c r="I93" s="49"/>
      <c r="J93" s="156">
        <f>SUM(H93:I93)</f>
        <v>5200</v>
      </c>
    </row>
    <row r="94" spans="1:10" s="38" customFormat="1" ht="14.25">
      <c r="A94" s="82"/>
      <c r="B94" s="194"/>
      <c r="C94" s="195"/>
      <c r="D94" s="205"/>
      <c r="E94" s="206"/>
      <c r="F94" s="49"/>
      <c r="G94" s="180"/>
      <c r="H94" s="151"/>
      <c r="I94" s="49"/>
      <c r="J94" s="156"/>
    </row>
    <row r="95" spans="1:10" s="38" customFormat="1" ht="14.25">
      <c r="A95" s="82"/>
      <c r="B95" s="183">
        <v>80195</v>
      </c>
      <c r="C95" s="68"/>
      <c r="D95" s="184" t="s">
        <v>62</v>
      </c>
      <c r="E95" s="206"/>
      <c r="F95" s="49"/>
      <c r="G95" s="180"/>
      <c r="H95" s="149">
        <f>SUM(H96)</f>
        <v>86217</v>
      </c>
      <c r="I95" s="51"/>
      <c r="J95" s="155">
        <f>SUM(H95:I95)</f>
        <v>86217</v>
      </c>
    </row>
    <row r="96" spans="1:10" s="38" customFormat="1" ht="14.25">
      <c r="A96" s="82"/>
      <c r="B96" s="194"/>
      <c r="C96" s="67" t="s">
        <v>7</v>
      </c>
      <c r="D96" s="200" t="s">
        <v>8</v>
      </c>
      <c r="E96" s="206"/>
      <c r="F96" s="49"/>
      <c r="G96" s="180"/>
      <c r="H96" s="151">
        <v>86217</v>
      </c>
      <c r="I96" s="49"/>
      <c r="J96" s="156">
        <f>SUM(H96:I96)</f>
        <v>86217</v>
      </c>
    </row>
    <row r="97" spans="1:10" s="38" customFormat="1" ht="14.25">
      <c r="A97" s="82"/>
      <c r="B97" s="194"/>
      <c r="C97" s="195"/>
      <c r="D97" s="205"/>
      <c r="E97" s="208"/>
      <c r="F97" s="49"/>
      <c r="G97" s="180"/>
      <c r="H97" s="151"/>
      <c r="I97" s="49"/>
      <c r="J97" s="156"/>
    </row>
    <row r="98" spans="1:10" s="38" customFormat="1" ht="15" thickBot="1">
      <c r="A98" s="88"/>
      <c r="B98" s="89"/>
      <c r="C98" s="90"/>
      <c r="D98" s="209"/>
      <c r="E98" s="213"/>
      <c r="F98" s="65"/>
      <c r="G98" s="181"/>
      <c r="H98" s="153"/>
      <c r="I98" s="96"/>
      <c r="J98" s="146"/>
    </row>
    <row r="99" spans="1:10" s="38" customFormat="1" ht="15">
      <c r="A99" s="60">
        <v>851</v>
      </c>
      <c r="B99" s="61"/>
      <c r="C99" s="81"/>
      <c r="D99" s="210" t="s">
        <v>56</v>
      </c>
      <c r="E99" s="214">
        <f>E100</f>
        <v>6207</v>
      </c>
      <c r="F99" s="112">
        <f>F100</f>
        <v>0</v>
      </c>
      <c r="G99" s="178">
        <f>SUM(E99:F99)</f>
        <v>6207</v>
      </c>
      <c r="H99" s="147">
        <f>H100</f>
        <v>6207</v>
      </c>
      <c r="I99" s="121">
        <f>I100+I113</f>
        <v>0</v>
      </c>
      <c r="J99" s="154">
        <f>SUM(H99:I99)</f>
        <v>6207</v>
      </c>
    </row>
    <row r="100" spans="1:10" s="38" customFormat="1" ht="14.25">
      <c r="A100" s="82"/>
      <c r="B100" s="64">
        <v>85154</v>
      </c>
      <c r="C100" s="68"/>
      <c r="D100" s="184" t="s">
        <v>33</v>
      </c>
      <c r="E100" s="207">
        <f>SUM(E101:E113)</f>
        <v>6207</v>
      </c>
      <c r="F100" s="100">
        <f>SUM(F101:F101)</f>
        <v>0</v>
      </c>
      <c r="G100" s="179">
        <f>SUM(E100:F100)</f>
        <v>6207</v>
      </c>
      <c r="H100" s="149">
        <f>SUM(H101:H113)</f>
        <v>6207</v>
      </c>
      <c r="I100" s="100">
        <f>SUM(I101:I101)</f>
        <v>0</v>
      </c>
      <c r="J100" s="155">
        <f>SUM(H100:I100)</f>
        <v>6207</v>
      </c>
    </row>
    <row r="101" spans="1:10" s="38" customFormat="1" ht="14.25">
      <c r="A101" s="82"/>
      <c r="B101" s="83"/>
      <c r="C101" s="67" t="s">
        <v>19</v>
      </c>
      <c r="D101" s="200" t="s">
        <v>11</v>
      </c>
      <c r="E101" s="206"/>
      <c r="F101" s="49"/>
      <c r="G101" s="180"/>
      <c r="H101" s="151">
        <v>2777</v>
      </c>
      <c r="I101" s="49"/>
      <c r="J101" s="156">
        <f>SUM(H101:I101)</f>
        <v>2777</v>
      </c>
    </row>
    <row r="102" spans="1:10" s="38" customFormat="1" ht="14.25">
      <c r="A102" s="82"/>
      <c r="B102" s="83"/>
      <c r="C102" s="67" t="s">
        <v>21</v>
      </c>
      <c r="D102" s="200" t="s">
        <v>13</v>
      </c>
      <c r="E102" s="206">
        <v>603</v>
      </c>
      <c r="F102" s="49"/>
      <c r="G102" s="180">
        <f>SUM(E102:F102)</f>
        <v>603</v>
      </c>
      <c r="H102" s="151"/>
      <c r="I102" s="49"/>
      <c r="J102" s="156"/>
    </row>
    <row r="103" spans="1:10" s="38" customFormat="1" ht="14.25">
      <c r="A103" s="82"/>
      <c r="B103" s="83"/>
      <c r="C103" s="67" t="s">
        <v>22</v>
      </c>
      <c r="D103" s="200" t="s">
        <v>23</v>
      </c>
      <c r="E103" s="206">
        <v>175</v>
      </c>
      <c r="F103" s="49"/>
      <c r="G103" s="180">
        <f aca="true" t="shared" si="8" ref="G103:G112">SUM(E103:F103)</f>
        <v>175</v>
      </c>
      <c r="H103" s="151"/>
      <c r="I103" s="49"/>
      <c r="J103" s="156"/>
    </row>
    <row r="104" spans="1:10" s="38" customFormat="1" ht="14.25">
      <c r="A104" s="82"/>
      <c r="B104" s="83"/>
      <c r="C104" s="67" t="s">
        <v>77</v>
      </c>
      <c r="D104" s="200" t="s">
        <v>54</v>
      </c>
      <c r="E104" s="206"/>
      <c r="F104" s="49"/>
      <c r="G104" s="180"/>
      <c r="H104" s="151">
        <v>3430</v>
      </c>
      <c r="I104" s="49"/>
      <c r="J104" s="156">
        <f>SUM(H104:I104)</f>
        <v>3430</v>
      </c>
    </row>
    <row r="105" spans="1:10" s="38" customFormat="1" ht="14.25">
      <c r="A105" s="82"/>
      <c r="B105" s="83"/>
      <c r="C105" s="67" t="s">
        <v>5</v>
      </c>
      <c r="D105" s="200" t="s">
        <v>6</v>
      </c>
      <c r="E105" s="206">
        <v>2373</v>
      </c>
      <c r="F105" s="49"/>
      <c r="G105" s="180">
        <f t="shared" si="8"/>
        <v>2373</v>
      </c>
      <c r="H105" s="151"/>
      <c r="I105" s="49"/>
      <c r="J105" s="156"/>
    </row>
    <row r="106" spans="1:10" s="38" customFormat="1" ht="14.25">
      <c r="A106" s="82"/>
      <c r="B106" s="83"/>
      <c r="C106" s="67" t="s">
        <v>24</v>
      </c>
      <c r="D106" s="200" t="s">
        <v>16</v>
      </c>
      <c r="E106" s="206"/>
      <c r="F106" s="49"/>
      <c r="G106" s="180"/>
      <c r="H106" s="151"/>
      <c r="I106" s="49"/>
      <c r="J106" s="156"/>
    </row>
    <row r="107" spans="1:10" s="38" customFormat="1" ht="14.25">
      <c r="A107" s="82"/>
      <c r="B107" s="83"/>
      <c r="C107" s="67" t="s">
        <v>9</v>
      </c>
      <c r="D107" s="200" t="s">
        <v>10</v>
      </c>
      <c r="E107" s="206">
        <v>1517</v>
      </c>
      <c r="F107" s="49"/>
      <c r="G107" s="180">
        <f t="shared" si="8"/>
        <v>1517</v>
      </c>
      <c r="H107" s="151"/>
      <c r="I107" s="49"/>
      <c r="J107" s="156"/>
    </row>
    <row r="108" spans="1:10" s="38" customFormat="1" ht="14.25">
      <c r="A108" s="82"/>
      <c r="B108" s="83"/>
      <c r="C108" s="57" t="s">
        <v>84</v>
      </c>
      <c r="D108" s="200" t="s">
        <v>85</v>
      </c>
      <c r="E108" s="206">
        <v>100</v>
      </c>
      <c r="F108" s="49"/>
      <c r="G108" s="180">
        <f t="shared" si="8"/>
        <v>100</v>
      </c>
      <c r="H108" s="151"/>
      <c r="I108" s="49"/>
      <c r="J108" s="156"/>
    </row>
    <row r="109" spans="1:10" s="38" customFormat="1" ht="14.25">
      <c r="A109" s="82"/>
      <c r="B109" s="83"/>
      <c r="C109" s="67" t="s">
        <v>7</v>
      </c>
      <c r="D109" s="200" t="s">
        <v>8</v>
      </c>
      <c r="E109" s="206">
        <v>1340</v>
      </c>
      <c r="F109" s="49"/>
      <c r="G109" s="180">
        <f t="shared" si="8"/>
        <v>1340</v>
      </c>
      <c r="H109" s="151"/>
      <c r="I109" s="49"/>
      <c r="J109" s="156"/>
    </row>
    <row r="110" spans="1:10" s="38" customFormat="1" ht="25.5">
      <c r="A110" s="82"/>
      <c r="B110" s="83"/>
      <c r="C110" s="57" t="s">
        <v>91</v>
      </c>
      <c r="D110" s="202" t="s">
        <v>92</v>
      </c>
      <c r="E110" s="206">
        <v>49</v>
      </c>
      <c r="F110" s="49"/>
      <c r="G110" s="180">
        <f t="shared" si="8"/>
        <v>49</v>
      </c>
      <c r="H110" s="151"/>
      <c r="I110" s="49"/>
      <c r="J110" s="156"/>
    </row>
    <row r="111" spans="1:10" s="38" customFormat="1" ht="14.25">
      <c r="A111" s="82"/>
      <c r="B111" s="83"/>
      <c r="C111" s="67" t="s">
        <v>71</v>
      </c>
      <c r="D111" s="202" t="s">
        <v>72</v>
      </c>
      <c r="E111" s="206"/>
      <c r="F111" s="49"/>
      <c r="G111" s="180"/>
      <c r="H111" s="151"/>
      <c r="I111" s="49"/>
      <c r="J111" s="156"/>
    </row>
    <row r="112" spans="1:10" s="38" customFormat="1" ht="14.25">
      <c r="A112" s="82"/>
      <c r="B112" s="83"/>
      <c r="C112" s="67" t="s">
        <v>29</v>
      </c>
      <c r="D112" s="200" t="s">
        <v>15</v>
      </c>
      <c r="E112" s="206">
        <v>50</v>
      </c>
      <c r="F112" s="49"/>
      <c r="G112" s="180">
        <f t="shared" si="8"/>
        <v>50</v>
      </c>
      <c r="H112" s="151"/>
      <c r="I112" s="49"/>
      <c r="J112" s="156"/>
    </row>
    <row r="113" spans="1:10" s="38" customFormat="1" ht="14.25">
      <c r="A113" s="82"/>
      <c r="B113" s="56"/>
      <c r="C113" s="67" t="s">
        <v>31</v>
      </c>
      <c r="D113" s="200" t="s">
        <v>32</v>
      </c>
      <c r="E113" s="206"/>
      <c r="F113" s="49"/>
      <c r="G113" s="180"/>
      <c r="H113" s="151"/>
      <c r="I113" s="49"/>
      <c r="J113" s="156">
        <f>SUM(I113)</f>
        <v>0</v>
      </c>
    </row>
    <row r="114" spans="1:10" s="38" customFormat="1" ht="15.75" thickBot="1">
      <c r="A114" s="79"/>
      <c r="B114" s="80"/>
      <c r="C114" s="173"/>
      <c r="D114" s="211"/>
      <c r="E114" s="215"/>
      <c r="F114" s="47"/>
      <c r="G114" s="126"/>
      <c r="H114" s="157"/>
      <c r="I114" s="48"/>
      <c r="J114" s="158"/>
    </row>
    <row r="115" spans="1:10" s="38" customFormat="1" ht="15">
      <c r="A115" s="60">
        <v>852</v>
      </c>
      <c r="B115" s="61"/>
      <c r="C115" s="61"/>
      <c r="D115" s="210" t="s">
        <v>55</v>
      </c>
      <c r="E115" s="216">
        <f aca="true" t="shared" si="9" ref="E115:J115">E116+E135+E148+E152+E173</f>
        <v>44751</v>
      </c>
      <c r="F115" s="107">
        <f t="shared" si="9"/>
        <v>2680991</v>
      </c>
      <c r="G115" s="236">
        <f t="shared" si="9"/>
        <v>2725742</v>
      </c>
      <c r="H115" s="141">
        <f t="shared" si="9"/>
        <v>44751</v>
      </c>
      <c r="I115" s="107">
        <f t="shared" si="9"/>
        <v>31631</v>
      </c>
      <c r="J115" s="142">
        <f t="shared" si="9"/>
        <v>76382</v>
      </c>
    </row>
    <row r="116" spans="1:10" s="38" customFormat="1" ht="15">
      <c r="A116" s="84"/>
      <c r="B116" s="218">
        <v>85203</v>
      </c>
      <c r="C116" s="219"/>
      <c r="D116" s="220" t="s">
        <v>94</v>
      </c>
      <c r="E116" s="217">
        <f>SUM(E117:E132)</f>
        <v>3624</v>
      </c>
      <c r="F116" s="113">
        <f>SUM(F117:F132)</f>
        <v>20756</v>
      </c>
      <c r="G116" s="237">
        <f>SUM(E116:F116)</f>
        <v>24380</v>
      </c>
      <c r="H116" s="159">
        <f>SUM(H117:H132)</f>
        <v>3624</v>
      </c>
      <c r="I116" s="113">
        <f>SUM(I117:I132)</f>
        <v>20756</v>
      </c>
      <c r="J116" s="160">
        <f>SUM(H116:I116)</f>
        <v>24380</v>
      </c>
    </row>
    <row r="117" spans="1:10" s="38" customFormat="1" ht="15">
      <c r="A117" s="84"/>
      <c r="B117" s="62"/>
      <c r="C117" s="56">
        <v>4010</v>
      </c>
      <c r="D117" s="201" t="s">
        <v>11</v>
      </c>
      <c r="E117" s="235"/>
      <c r="F117" s="98"/>
      <c r="G117" s="238"/>
      <c r="H117" s="232">
        <v>691</v>
      </c>
      <c r="I117" s="233">
        <v>5004</v>
      </c>
      <c r="J117" s="234">
        <f aca="true" t="shared" si="10" ref="J117:J132">SUM(H117:I117)</f>
        <v>5695</v>
      </c>
    </row>
    <row r="118" spans="1:10" s="38" customFormat="1" ht="15">
      <c r="A118" s="84"/>
      <c r="B118" s="62"/>
      <c r="C118" s="56">
        <v>4110</v>
      </c>
      <c r="D118" s="201" t="s">
        <v>13</v>
      </c>
      <c r="E118" s="235"/>
      <c r="F118" s="98"/>
      <c r="G118" s="238"/>
      <c r="H118" s="232">
        <v>1842</v>
      </c>
      <c r="I118" s="233">
        <v>3536</v>
      </c>
      <c r="J118" s="234">
        <f t="shared" si="10"/>
        <v>5378</v>
      </c>
    </row>
    <row r="119" spans="1:10" s="38" customFormat="1" ht="15">
      <c r="A119" s="84"/>
      <c r="B119" s="62"/>
      <c r="C119" s="56">
        <v>4120</v>
      </c>
      <c r="D119" s="201" t="s">
        <v>23</v>
      </c>
      <c r="E119" s="235">
        <v>406</v>
      </c>
      <c r="F119" s="98">
        <v>2813</v>
      </c>
      <c r="G119" s="238">
        <f aca="true" t="shared" si="11" ref="G119:G132">SUM(E119:F119)</f>
        <v>3219</v>
      </c>
      <c r="H119" s="232"/>
      <c r="I119" s="233"/>
      <c r="J119" s="234"/>
    </row>
    <row r="120" spans="1:10" s="38" customFormat="1" ht="15">
      <c r="A120" s="84"/>
      <c r="B120" s="62"/>
      <c r="C120" s="56">
        <v>4140</v>
      </c>
      <c r="D120" s="201" t="s">
        <v>73</v>
      </c>
      <c r="E120" s="235">
        <v>135</v>
      </c>
      <c r="F120" s="98"/>
      <c r="G120" s="128">
        <f t="shared" si="11"/>
        <v>135</v>
      </c>
      <c r="H120" s="232"/>
      <c r="I120" s="233">
        <v>174</v>
      </c>
      <c r="J120" s="234">
        <f t="shared" si="10"/>
        <v>174</v>
      </c>
    </row>
    <row r="121" spans="1:10" s="38" customFormat="1" ht="15">
      <c r="A121" s="84"/>
      <c r="B121" s="62"/>
      <c r="C121" s="56">
        <v>4170</v>
      </c>
      <c r="D121" s="201" t="s">
        <v>54</v>
      </c>
      <c r="E121" s="235"/>
      <c r="F121" s="98">
        <v>1916</v>
      </c>
      <c r="G121" s="128">
        <f t="shared" si="11"/>
        <v>1916</v>
      </c>
      <c r="H121" s="232">
        <v>149</v>
      </c>
      <c r="I121" s="233"/>
      <c r="J121" s="234">
        <f t="shared" si="10"/>
        <v>149</v>
      </c>
    </row>
    <row r="122" spans="1:10" s="38" customFormat="1" ht="15">
      <c r="A122" s="84"/>
      <c r="B122" s="62"/>
      <c r="C122" s="56">
        <v>4210</v>
      </c>
      <c r="D122" s="201" t="s">
        <v>6</v>
      </c>
      <c r="E122" s="235">
        <v>2065</v>
      </c>
      <c r="F122" s="98"/>
      <c r="G122" s="128">
        <f t="shared" si="11"/>
        <v>2065</v>
      </c>
      <c r="H122" s="232"/>
      <c r="I122" s="233">
        <v>9154</v>
      </c>
      <c r="J122" s="234">
        <f t="shared" si="10"/>
        <v>9154</v>
      </c>
    </row>
    <row r="123" spans="1:10" s="38" customFormat="1" ht="15">
      <c r="A123" s="84"/>
      <c r="B123" s="62"/>
      <c r="C123" s="56">
        <v>4220</v>
      </c>
      <c r="D123" s="201" t="s">
        <v>95</v>
      </c>
      <c r="E123" s="235"/>
      <c r="F123" s="98">
        <v>3418</v>
      </c>
      <c r="G123" s="128">
        <f t="shared" si="11"/>
        <v>3418</v>
      </c>
      <c r="H123" s="232"/>
      <c r="I123" s="233"/>
      <c r="J123" s="234"/>
    </row>
    <row r="124" spans="1:10" s="38" customFormat="1" ht="15">
      <c r="A124" s="84"/>
      <c r="B124" s="62"/>
      <c r="C124" s="56">
        <v>4260</v>
      </c>
      <c r="D124" s="201" t="s">
        <v>16</v>
      </c>
      <c r="E124" s="235">
        <v>495</v>
      </c>
      <c r="F124" s="98">
        <v>7672</v>
      </c>
      <c r="G124" s="128">
        <f t="shared" si="11"/>
        <v>8167</v>
      </c>
      <c r="H124" s="232"/>
      <c r="I124" s="233"/>
      <c r="J124" s="234"/>
    </row>
    <row r="125" spans="1:10" s="38" customFormat="1" ht="15">
      <c r="A125" s="84"/>
      <c r="B125" s="62"/>
      <c r="C125" s="56">
        <v>4270</v>
      </c>
      <c r="D125" s="201" t="s">
        <v>10</v>
      </c>
      <c r="E125" s="235"/>
      <c r="F125" s="98">
        <v>977</v>
      </c>
      <c r="G125" s="128">
        <f t="shared" si="11"/>
        <v>977</v>
      </c>
      <c r="H125" s="232"/>
      <c r="I125" s="233"/>
      <c r="J125" s="234"/>
    </row>
    <row r="126" spans="1:10" s="38" customFormat="1" ht="15">
      <c r="A126" s="84"/>
      <c r="B126" s="62"/>
      <c r="C126" s="56">
        <v>4280</v>
      </c>
      <c r="D126" s="200" t="s">
        <v>85</v>
      </c>
      <c r="E126" s="235"/>
      <c r="F126" s="98">
        <v>160</v>
      </c>
      <c r="G126" s="128">
        <f t="shared" si="11"/>
        <v>160</v>
      </c>
      <c r="H126" s="232"/>
      <c r="I126" s="233"/>
      <c r="J126" s="234"/>
    </row>
    <row r="127" spans="1:10" s="38" customFormat="1" ht="15">
      <c r="A127" s="84"/>
      <c r="B127" s="62"/>
      <c r="C127" s="56">
        <v>4300</v>
      </c>
      <c r="D127" s="201" t="s">
        <v>8</v>
      </c>
      <c r="E127" s="235"/>
      <c r="F127" s="98"/>
      <c r="G127" s="128"/>
      <c r="H127" s="232">
        <v>942</v>
      </c>
      <c r="I127" s="233">
        <v>2888</v>
      </c>
      <c r="J127" s="234">
        <f t="shared" si="10"/>
        <v>3830</v>
      </c>
    </row>
    <row r="128" spans="1:10" s="38" customFormat="1" ht="15">
      <c r="A128" s="84"/>
      <c r="B128" s="62"/>
      <c r="C128" s="56">
        <v>4350</v>
      </c>
      <c r="D128" s="202" t="s">
        <v>90</v>
      </c>
      <c r="E128" s="235"/>
      <c r="F128" s="98">
        <v>610</v>
      </c>
      <c r="G128" s="128">
        <f t="shared" si="11"/>
        <v>610</v>
      </c>
      <c r="H128" s="232"/>
      <c r="I128" s="233"/>
      <c r="J128" s="234"/>
    </row>
    <row r="129" spans="1:10" s="38" customFormat="1" ht="26.25">
      <c r="A129" s="84"/>
      <c r="B129" s="62"/>
      <c r="C129" s="57" t="s">
        <v>91</v>
      </c>
      <c r="D129" s="202" t="s">
        <v>92</v>
      </c>
      <c r="E129" s="235">
        <v>177</v>
      </c>
      <c r="F129" s="98">
        <v>1321</v>
      </c>
      <c r="G129" s="128">
        <f t="shared" si="11"/>
        <v>1498</v>
      </c>
      <c r="H129" s="232"/>
      <c r="I129" s="233"/>
      <c r="J129" s="234"/>
    </row>
    <row r="130" spans="1:10" s="38" customFormat="1" ht="15">
      <c r="A130" s="84"/>
      <c r="B130" s="62"/>
      <c r="C130" s="67" t="s">
        <v>29</v>
      </c>
      <c r="D130" s="200" t="s">
        <v>15</v>
      </c>
      <c r="E130" s="235"/>
      <c r="F130" s="98">
        <v>1356</v>
      </c>
      <c r="G130" s="128">
        <f t="shared" si="11"/>
        <v>1356</v>
      </c>
      <c r="H130" s="232"/>
      <c r="I130" s="233"/>
      <c r="J130" s="234"/>
    </row>
    <row r="131" spans="1:10" s="38" customFormat="1" ht="26.25">
      <c r="A131" s="84"/>
      <c r="B131" s="62"/>
      <c r="C131" s="56">
        <v>4700</v>
      </c>
      <c r="D131" s="226" t="s">
        <v>74</v>
      </c>
      <c r="E131" s="235"/>
      <c r="F131" s="98">
        <v>513</v>
      </c>
      <c r="G131" s="128">
        <f t="shared" si="11"/>
        <v>513</v>
      </c>
      <c r="H131" s="232"/>
      <c r="I131" s="233"/>
      <c r="J131" s="234">
        <f t="shared" si="10"/>
        <v>0</v>
      </c>
    </row>
    <row r="132" spans="1:10" s="38" customFormat="1" ht="15">
      <c r="A132" s="84"/>
      <c r="B132" s="62"/>
      <c r="C132" s="56">
        <v>4750</v>
      </c>
      <c r="D132" s="201" t="s">
        <v>58</v>
      </c>
      <c r="E132" s="235">
        <v>346</v>
      </c>
      <c r="F132" s="98"/>
      <c r="G132" s="128">
        <f t="shared" si="11"/>
        <v>346</v>
      </c>
      <c r="H132" s="232"/>
      <c r="I132" s="233"/>
      <c r="J132" s="234">
        <f t="shared" si="10"/>
        <v>0</v>
      </c>
    </row>
    <row r="133" spans="1:10" s="38" customFormat="1" ht="15">
      <c r="A133" s="84"/>
      <c r="B133" s="62"/>
      <c r="C133" s="56"/>
      <c r="D133" s="201"/>
      <c r="E133" s="217"/>
      <c r="F133" s="53"/>
      <c r="G133" s="127"/>
      <c r="H133" s="159"/>
      <c r="I133" s="113"/>
      <c r="J133" s="160"/>
    </row>
    <row r="134" spans="1:10" s="38" customFormat="1" ht="15">
      <c r="A134" s="84"/>
      <c r="B134" s="62"/>
      <c r="C134" s="56"/>
      <c r="D134" s="200"/>
      <c r="E134" s="217"/>
      <c r="F134" s="53"/>
      <c r="G134" s="127"/>
      <c r="H134" s="159"/>
      <c r="I134" s="113"/>
      <c r="J134" s="160"/>
    </row>
    <row r="135" spans="1:10" s="38" customFormat="1" ht="26.25">
      <c r="A135" s="84"/>
      <c r="B135" s="218">
        <v>85212</v>
      </c>
      <c r="C135" s="219"/>
      <c r="D135" s="220" t="s">
        <v>96</v>
      </c>
      <c r="E135" s="217"/>
      <c r="F135" s="53">
        <f>SUM(F136:F146)</f>
        <v>2647580</v>
      </c>
      <c r="G135" s="228">
        <f>SUM(F135)</f>
        <v>2647580</v>
      </c>
      <c r="H135" s="159"/>
      <c r="I135" s="113">
        <f>SUM(I138:I146)</f>
        <v>8220</v>
      </c>
      <c r="J135" s="160">
        <f>SUM(I135)</f>
        <v>8220</v>
      </c>
    </row>
    <row r="136" spans="1:10" s="38" customFormat="1" ht="15">
      <c r="A136" s="84"/>
      <c r="B136" s="218"/>
      <c r="C136" s="219">
        <v>3020</v>
      </c>
      <c r="D136" s="201" t="s">
        <v>26</v>
      </c>
      <c r="E136" s="217"/>
      <c r="F136" s="98">
        <v>200</v>
      </c>
      <c r="G136" s="128">
        <f aca="true" t="shared" si="12" ref="G136:G146">SUM(F136)</f>
        <v>200</v>
      </c>
      <c r="H136" s="232"/>
      <c r="I136" s="233"/>
      <c r="J136" s="234"/>
    </row>
    <row r="137" spans="1:10" s="38" customFormat="1" ht="15">
      <c r="A137" s="84"/>
      <c r="B137" s="62"/>
      <c r="C137" s="221">
        <v>3110</v>
      </c>
      <c r="D137" s="222" t="s">
        <v>97</v>
      </c>
      <c r="E137" s="217"/>
      <c r="F137" s="98">
        <v>2626720</v>
      </c>
      <c r="G137" s="128">
        <f t="shared" si="12"/>
        <v>2626720</v>
      </c>
      <c r="H137" s="232"/>
      <c r="I137" s="233"/>
      <c r="J137" s="234"/>
    </row>
    <row r="138" spans="1:10" s="38" customFormat="1" ht="15">
      <c r="A138" s="84"/>
      <c r="B138" s="62"/>
      <c r="C138" s="221">
        <v>4010</v>
      </c>
      <c r="D138" s="222" t="s">
        <v>11</v>
      </c>
      <c r="E138" s="217"/>
      <c r="F138" s="98"/>
      <c r="G138" s="128"/>
      <c r="H138" s="232"/>
      <c r="I138" s="233">
        <v>7600</v>
      </c>
      <c r="J138" s="234">
        <f aca="true" t="shared" si="13" ref="J138:J146">SUM(I138)</f>
        <v>7600</v>
      </c>
    </row>
    <row r="139" spans="1:10" s="38" customFormat="1" ht="15">
      <c r="A139" s="84"/>
      <c r="B139" s="62"/>
      <c r="C139" s="221">
        <v>4110</v>
      </c>
      <c r="D139" s="222" t="s">
        <v>13</v>
      </c>
      <c r="E139" s="217"/>
      <c r="F139" s="98"/>
      <c r="G139" s="128"/>
      <c r="H139" s="232"/>
      <c r="I139" s="233">
        <v>400</v>
      </c>
      <c r="J139" s="234">
        <f t="shared" si="13"/>
        <v>400</v>
      </c>
    </row>
    <row r="140" spans="1:10" s="38" customFormat="1" ht="15">
      <c r="A140" s="84"/>
      <c r="B140" s="62"/>
      <c r="C140" s="221">
        <v>4120</v>
      </c>
      <c r="D140" s="222" t="s">
        <v>23</v>
      </c>
      <c r="E140" s="217"/>
      <c r="F140" s="98"/>
      <c r="G140" s="128"/>
      <c r="H140" s="232"/>
      <c r="I140" s="233">
        <v>220</v>
      </c>
      <c r="J140" s="234">
        <f t="shared" si="13"/>
        <v>220</v>
      </c>
    </row>
    <row r="141" spans="1:10" s="38" customFormat="1" ht="15">
      <c r="A141" s="84"/>
      <c r="B141" s="62"/>
      <c r="C141" s="221">
        <v>4140</v>
      </c>
      <c r="D141" s="201" t="s">
        <v>73</v>
      </c>
      <c r="E141" s="217"/>
      <c r="F141" s="98">
        <v>2470</v>
      </c>
      <c r="G141" s="128">
        <f t="shared" si="12"/>
        <v>2470</v>
      </c>
      <c r="H141" s="232"/>
      <c r="I141" s="233"/>
      <c r="J141" s="234"/>
    </row>
    <row r="142" spans="1:10" s="38" customFormat="1" ht="15">
      <c r="A142" s="84"/>
      <c r="B142" s="62"/>
      <c r="C142" s="221">
        <v>4210</v>
      </c>
      <c r="D142" s="222" t="s">
        <v>6</v>
      </c>
      <c r="E142" s="217"/>
      <c r="F142" s="98">
        <v>11000</v>
      </c>
      <c r="G142" s="128">
        <f t="shared" si="12"/>
        <v>11000</v>
      </c>
      <c r="H142" s="232"/>
      <c r="I142" s="233"/>
      <c r="J142" s="234"/>
    </row>
    <row r="143" spans="1:10" s="38" customFormat="1" ht="15">
      <c r="A143" s="84"/>
      <c r="B143" s="62"/>
      <c r="C143" s="221">
        <v>4260</v>
      </c>
      <c r="D143" s="201" t="s">
        <v>16</v>
      </c>
      <c r="E143" s="217"/>
      <c r="F143" s="98">
        <v>5000</v>
      </c>
      <c r="G143" s="128">
        <f t="shared" si="12"/>
        <v>5000</v>
      </c>
      <c r="H143" s="232"/>
      <c r="I143" s="233"/>
      <c r="J143" s="234"/>
    </row>
    <row r="144" spans="1:10" s="38" customFormat="1" ht="15">
      <c r="A144" s="84"/>
      <c r="B144" s="62"/>
      <c r="C144" s="221">
        <v>4280</v>
      </c>
      <c r="D144" s="200" t="s">
        <v>85</v>
      </c>
      <c r="E144" s="217"/>
      <c r="F144" s="98">
        <v>820</v>
      </c>
      <c r="G144" s="128">
        <f t="shared" si="12"/>
        <v>820</v>
      </c>
      <c r="H144" s="232"/>
      <c r="I144" s="233"/>
      <c r="J144" s="234">
        <f t="shared" si="13"/>
        <v>0</v>
      </c>
    </row>
    <row r="145" spans="1:10" s="38" customFormat="1" ht="15">
      <c r="A145" s="84"/>
      <c r="B145" s="62"/>
      <c r="C145" s="221">
        <v>4410</v>
      </c>
      <c r="D145" s="200" t="s">
        <v>15</v>
      </c>
      <c r="E145" s="217"/>
      <c r="F145" s="98">
        <v>370</v>
      </c>
      <c r="G145" s="128">
        <f t="shared" si="12"/>
        <v>370</v>
      </c>
      <c r="H145" s="232"/>
      <c r="I145" s="233"/>
      <c r="J145" s="234">
        <f t="shared" si="13"/>
        <v>0</v>
      </c>
    </row>
    <row r="146" spans="1:10" s="38" customFormat="1" ht="26.25">
      <c r="A146" s="84"/>
      <c r="B146" s="62"/>
      <c r="C146" s="67" t="s">
        <v>93</v>
      </c>
      <c r="D146" s="226" t="s">
        <v>74</v>
      </c>
      <c r="E146" s="217"/>
      <c r="F146" s="98">
        <v>1000</v>
      </c>
      <c r="G146" s="128">
        <f t="shared" si="12"/>
        <v>1000</v>
      </c>
      <c r="H146" s="232"/>
      <c r="I146" s="233"/>
      <c r="J146" s="234">
        <f t="shared" si="13"/>
        <v>0</v>
      </c>
    </row>
    <row r="147" spans="1:10" s="38" customFormat="1" ht="15">
      <c r="A147" s="84"/>
      <c r="B147" s="62"/>
      <c r="C147" s="67"/>
      <c r="D147" s="201"/>
      <c r="E147" s="217"/>
      <c r="F147" s="53"/>
      <c r="G147" s="127"/>
      <c r="H147" s="159"/>
      <c r="I147" s="113"/>
      <c r="J147" s="160"/>
    </row>
    <row r="148" spans="1:10" s="38" customFormat="1" ht="15">
      <c r="A148" s="84"/>
      <c r="B148" s="183">
        <v>85214</v>
      </c>
      <c r="C148" s="63"/>
      <c r="D148" s="184" t="s">
        <v>98</v>
      </c>
      <c r="E148" s="217"/>
      <c r="F148" s="53">
        <f>SUM(F149)</f>
        <v>10000</v>
      </c>
      <c r="G148" s="127">
        <f>SUM(F148)</f>
        <v>10000</v>
      </c>
      <c r="H148" s="159"/>
      <c r="I148" s="113"/>
      <c r="J148" s="160"/>
    </row>
    <row r="149" spans="1:10" s="38" customFormat="1" ht="15">
      <c r="A149" s="84"/>
      <c r="B149" s="62"/>
      <c r="C149" s="55">
        <v>3110</v>
      </c>
      <c r="D149" s="202" t="s">
        <v>97</v>
      </c>
      <c r="E149" s="217"/>
      <c r="F149" s="53">
        <v>10000</v>
      </c>
      <c r="G149" s="127">
        <f>SUM(F149)</f>
        <v>10000</v>
      </c>
      <c r="H149" s="159"/>
      <c r="I149" s="113"/>
      <c r="J149" s="160"/>
    </row>
    <row r="150" spans="1:10" s="38" customFormat="1" ht="15">
      <c r="A150" s="84"/>
      <c r="B150" s="62"/>
      <c r="C150" s="67"/>
      <c r="D150" s="201"/>
      <c r="E150" s="217"/>
      <c r="F150" s="53"/>
      <c r="G150" s="127"/>
      <c r="H150" s="159"/>
      <c r="I150" s="113"/>
      <c r="J150" s="160"/>
    </row>
    <row r="151" spans="1:10" s="38" customFormat="1" ht="15">
      <c r="A151" s="84"/>
      <c r="B151" s="62"/>
      <c r="C151" s="55"/>
      <c r="D151" s="200"/>
      <c r="E151" s="217"/>
      <c r="F151" s="53"/>
      <c r="G151" s="127"/>
      <c r="H151" s="159"/>
      <c r="I151" s="113"/>
      <c r="J151" s="160"/>
    </row>
    <row r="152" spans="1:10" s="38" customFormat="1" ht="15">
      <c r="A152" s="84"/>
      <c r="B152" s="183">
        <v>85219</v>
      </c>
      <c r="C152" s="63"/>
      <c r="D152" s="184" t="s">
        <v>59</v>
      </c>
      <c r="E152" s="217">
        <f>SUM(E153:E171)</f>
        <v>41127</v>
      </c>
      <c r="F152" s="53"/>
      <c r="G152" s="127">
        <f>SUM(E152:F152)</f>
        <v>41127</v>
      </c>
      <c r="H152" s="159">
        <f>SUM(H153:H171)</f>
        <v>41127</v>
      </c>
      <c r="I152" s="113"/>
      <c r="J152" s="160">
        <f>SUM(H152:I152)</f>
        <v>41127</v>
      </c>
    </row>
    <row r="153" spans="1:10" s="38" customFormat="1" ht="15">
      <c r="A153" s="84"/>
      <c r="B153" s="62"/>
      <c r="C153" s="57" t="s">
        <v>19</v>
      </c>
      <c r="D153" s="200" t="s">
        <v>11</v>
      </c>
      <c r="E153" s="235">
        <v>16085</v>
      </c>
      <c r="F153" s="98"/>
      <c r="G153" s="128">
        <f aca="true" t="shared" si="14" ref="G153:G171">SUM(E153:F153)</f>
        <v>16085</v>
      </c>
      <c r="H153" s="232"/>
      <c r="I153" s="233"/>
      <c r="J153" s="234">
        <f aca="true" t="shared" si="15" ref="J153:J171">SUM(H153:I153)</f>
        <v>0</v>
      </c>
    </row>
    <row r="154" spans="1:10" s="38" customFormat="1" ht="15">
      <c r="A154" s="84"/>
      <c r="B154" s="62"/>
      <c r="C154" s="57" t="s">
        <v>21</v>
      </c>
      <c r="D154" s="200" t="s">
        <v>13</v>
      </c>
      <c r="E154" s="235"/>
      <c r="F154" s="98"/>
      <c r="G154" s="128">
        <f t="shared" si="14"/>
        <v>0</v>
      </c>
      <c r="H154" s="232">
        <v>12877</v>
      </c>
      <c r="I154" s="233"/>
      <c r="J154" s="234">
        <f t="shared" si="15"/>
        <v>12877</v>
      </c>
    </row>
    <row r="155" spans="1:10" s="38" customFormat="1" ht="15">
      <c r="A155" s="84"/>
      <c r="B155" s="62"/>
      <c r="C155" s="57" t="s">
        <v>22</v>
      </c>
      <c r="D155" s="200" t="s">
        <v>23</v>
      </c>
      <c r="E155" s="235"/>
      <c r="F155" s="98"/>
      <c r="G155" s="128">
        <f t="shared" si="14"/>
        <v>0</v>
      </c>
      <c r="H155" s="232">
        <v>3208</v>
      </c>
      <c r="I155" s="233"/>
      <c r="J155" s="234">
        <f t="shared" si="15"/>
        <v>3208</v>
      </c>
    </row>
    <row r="156" spans="1:10" s="38" customFormat="1" ht="15">
      <c r="A156" s="84"/>
      <c r="B156" s="62"/>
      <c r="C156" s="55">
        <v>4140</v>
      </c>
      <c r="D156" s="200" t="s">
        <v>73</v>
      </c>
      <c r="E156" s="235"/>
      <c r="F156" s="98"/>
      <c r="G156" s="128">
        <f t="shared" si="14"/>
        <v>0</v>
      </c>
      <c r="H156" s="232">
        <v>1900</v>
      </c>
      <c r="I156" s="233"/>
      <c r="J156" s="234">
        <f t="shared" si="15"/>
        <v>1900</v>
      </c>
    </row>
    <row r="157" spans="1:10" s="38" customFormat="1" ht="15">
      <c r="A157" s="84"/>
      <c r="B157" s="62"/>
      <c r="C157" s="55">
        <v>4170</v>
      </c>
      <c r="D157" s="222" t="s">
        <v>54</v>
      </c>
      <c r="E157" s="235"/>
      <c r="F157" s="98"/>
      <c r="G157" s="128">
        <f t="shared" si="14"/>
        <v>0</v>
      </c>
      <c r="H157" s="232">
        <v>5245</v>
      </c>
      <c r="I157" s="233"/>
      <c r="J157" s="234">
        <f t="shared" si="15"/>
        <v>5245</v>
      </c>
    </row>
    <row r="158" spans="1:10" s="38" customFormat="1" ht="15">
      <c r="A158" s="84"/>
      <c r="B158" s="62"/>
      <c r="C158" s="57" t="s">
        <v>5</v>
      </c>
      <c r="D158" s="200" t="s">
        <v>6</v>
      </c>
      <c r="E158" s="235"/>
      <c r="F158" s="98"/>
      <c r="G158" s="128">
        <f t="shared" si="14"/>
        <v>0</v>
      </c>
      <c r="H158" s="232">
        <v>14027</v>
      </c>
      <c r="I158" s="233"/>
      <c r="J158" s="234">
        <f t="shared" si="15"/>
        <v>14027</v>
      </c>
    </row>
    <row r="159" spans="1:10" s="38" customFormat="1" ht="15">
      <c r="A159" s="84"/>
      <c r="B159" s="62"/>
      <c r="C159" s="57" t="s">
        <v>24</v>
      </c>
      <c r="D159" s="200" t="s">
        <v>16</v>
      </c>
      <c r="E159" s="235">
        <v>1730</v>
      </c>
      <c r="F159" s="98"/>
      <c r="G159" s="128">
        <f t="shared" si="14"/>
        <v>1730</v>
      </c>
      <c r="H159" s="232"/>
      <c r="I159" s="233"/>
      <c r="J159" s="234">
        <f t="shared" si="15"/>
        <v>0</v>
      </c>
    </row>
    <row r="160" spans="1:10" s="38" customFormat="1" ht="15">
      <c r="A160" s="84"/>
      <c r="B160" s="62"/>
      <c r="C160" s="57" t="s">
        <v>9</v>
      </c>
      <c r="D160" s="200" t="s">
        <v>10</v>
      </c>
      <c r="E160" s="235">
        <v>5374</v>
      </c>
      <c r="F160" s="98"/>
      <c r="G160" s="128">
        <f t="shared" si="14"/>
        <v>5374</v>
      </c>
      <c r="H160" s="232"/>
      <c r="I160" s="233"/>
      <c r="J160" s="234">
        <f t="shared" si="15"/>
        <v>0</v>
      </c>
    </row>
    <row r="161" spans="1:10" s="38" customFormat="1" ht="15">
      <c r="A161" s="84"/>
      <c r="B161" s="62"/>
      <c r="C161" s="57" t="s">
        <v>7</v>
      </c>
      <c r="D161" s="200" t="s">
        <v>8</v>
      </c>
      <c r="E161" s="235">
        <v>5465</v>
      </c>
      <c r="F161" s="98"/>
      <c r="G161" s="128">
        <f t="shared" si="14"/>
        <v>5465</v>
      </c>
      <c r="H161" s="232"/>
      <c r="I161" s="233"/>
      <c r="J161" s="234">
        <f t="shared" si="15"/>
        <v>0</v>
      </c>
    </row>
    <row r="162" spans="1:10" s="38" customFormat="1" ht="15">
      <c r="A162" s="84"/>
      <c r="B162" s="62"/>
      <c r="C162" s="67" t="s">
        <v>89</v>
      </c>
      <c r="D162" s="202" t="s">
        <v>90</v>
      </c>
      <c r="E162" s="235">
        <v>980</v>
      </c>
      <c r="F162" s="98"/>
      <c r="G162" s="128">
        <f t="shared" si="14"/>
        <v>980</v>
      </c>
      <c r="H162" s="232"/>
      <c r="I162" s="233"/>
      <c r="J162" s="234">
        <f t="shared" si="15"/>
        <v>0</v>
      </c>
    </row>
    <row r="163" spans="1:10" s="38" customFormat="1" ht="26.25">
      <c r="A163" s="84"/>
      <c r="B163" s="62"/>
      <c r="C163" s="57" t="s">
        <v>99</v>
      </c>
      <c r="D163" s="202" t="s">
        <v>100</v>
      </c>
      <c r="E163" s="235"/>
      <c r="F163" s="98"/>
      <c r="G163" s="128">
        <f t="shared" si="14"/>
        <v>0</v>
      </c>
      <c r="H163" s="232">
        <v>870</v>
      </c>
      <c r="I163" s="233"/>
      <c r="J163" s="234">
        <f t="shared" si="15"/>
        <v>870</v>
      </c>
    </row>
    <row r="164" spans="1:10" s="38" customFormat="1" ht="26.25">
      <c r="A164" s="84"/>
      <c r="B164" s="62"/>
      <c r="C164" s="57" t="s">
        <v>91</v>
      </c>
      <c r="D164" s="202" t="s">
        <v>92</v>
      </c>
      <c r="E164" s="235">
        <v>3800</v>
      </c>
      <c r="F164" s="98"/>
      <c r="G164" s="128">
        <f t="shared" si="14"/>
        <v>3800</v>
      </c>
      <c r="H164" s="232"/>
      <c r="I164" s="233"/>
      <c r="J164" s="234">
        <f t="shared" si="15"/>
        <v>0</v>
      </c>
    </row>
    <row r="165" spans="1:10" s="38" customFormat="1" ht="15">
      <c r="A165" s="84"/>
      <c r="B165" s="62"/>
      <c r="C165" s="67" t="s">
        <v>71</v>
      </c>
      <c r="D165" s="202" t="s">
        <v>72</v>
      </c>
      <c r="E165" s="235">
        <v>1448</v>
      </c>
      <c r="F165" s="98"/>
      <c r="G165" s="128">
        <f t="shared" si="14"/>
        <v>1448</v>
      </c>
      <c r="H165" s="232"/>
      <c r="I165" s="233"/>
      <c r="J165" s="234">
        <f t="shared" si="15"/>
        <v>0</v>
      </c>
    </row>
    <row r="166" spans="1:10" s="38" customFormat="1" ht="15">
      <c r="A166" s="84"/>
      <c r="B166" s="62"/>
      <c r="C166" s="57" t="s">
        <v>29</v>
      </c>
      <c r="D166" s="200" t="s">
        <v>15</v>
      </c>
      <c r="E166" s="235">
        <v>549</v>
      </c>
      <c r="F166" s="98"/>
      <c r="G166" s="128">
        <f t="shared" si="14"/>
        <v>549</v>
      </c>
      <c r="H166" s="232"/>
      <c r="I166" s="233"/>
      <c r="J166" s="234">
        <f t="shared" si="15"/>
        <v>0</v>
      </c>
    </row>
    <row r="167" spans="1:10" s="38" customFormat="1" ht="15">
      <c r="A167" s="84"/>
      <c r="B167" s="62"/>
      <c r="C167" s="57" t="s">
        <v>25</v>
      </c>
      <c r="D167" s="200" t="s">
        <v>30</v>
      </c>
      <c r="E167" s="235">
        <v>2610</v>
      </c>
      <c r="F167" s="98"/>
      <c r="G167" s="128">
        <f t="shared" si="14"/>
        <v>2610</v>
      </c>
      <c r="H167" s="232"/>
      <c r="I167" s="233"/>
      <c r="J167" s="234">
        <f t="shared" si="15"/>
        <v>0</v>
      </c>
    </row>
    <row r="168" spans="1:10" s="38" customFormat="1" ht="15">
      <c r="A168" s="84"/>
      <c r="B168" s="62"/>
      <c r="C168" s="57" t="s">
        <v>31</v>
      </c>
      <c r="D168" s="200" t="s">
        <v>32</v>
      </c>
      <c r="E168" s="235"/>
      <c r="F168" s="98"/>
      <c r="G168" s="128">
        <f t="shared" si="14"/>
        <v>0</v>
      </c>
      <c r="H168" s="232"/>
      <c r="I168" s="233"/>
      <c r="J168" s="234">
        <f t="shared" si="15"/>
        <v>0</v>
      </c>
    </row>
    <row r="169" spans="1:10" s="38" customFormat="1" ht="26.25">
      <c r="A169" s="84"/>
      <c r="B169" s="62"/>
      <c r="C169" s="57" t="s">
        <v>93</v>
      </c>
      <c r="D169" s="226" t="s">
        <v>74</v>
      </c>
      <c r="E169" s="235">
        <v>1821</v>
      </c>
      <c r="F169" s="98"/>
      <c r="G169" s="128">
        <f t="shared" si="14"/>
        <v>1821</v>
      </c>
      <c r="H169" s="232"/>
      <c r="I169" s="233"/>
      <c r="J169" s="234">
        <f t="shared" si="15"/>
        <v>0</v>
      </c>
    </row>
    <row r="170" spans="1:10" s="38" customFormat="1" ht="26.25">
      <c r="A170" s="84"/>
      <c r="B170" s="62"/>
      <c r="C170" s="57" t="s">
        <v>87</v>
      </c>
      <c r="D170" s="99" t="s">
        <v>88</v>
      </c>
      <c r="E170" s="235"/>
      <c r="F170" s="98"/>
      <c r="G170" s="128">
        <f t="shared" si="14"/>
        <v>0</v>
      </c>
      <c r="H170" s="232">
        <v>3000</v>
      </c>
      <c r="I170" s="233"/>
      <c r="J170" s="234">
        <f t="shared" si="15"/>
        <v>3000</v>
      </c>
    </row>
    <row r="171" spans="1:10" s="38" customFormat="1" ht="30" customHeight="1">
      <c r="A171" s="84"/>
      <c r="B171" s="62"/>
      <c r="C171" s="57" t="s">
        <v>57</v>
      </c>
      <c r="D171" s="201" t="s">
        <v>58</v>
      </c>
      <c r="E171" s="235">
        <v>1265</v>
      </c>
      <c r="F171" s="98"/>
      <c r="G171" s="128">
        <f t="shared" si="14"/>
        <v>1265</v>
      </c>
      <c r="H171" s="232"/>
      <c r="I171" s="233"/>
      <c r="J171" s="234">
        <f t="shared" si="15"/>
        <v>0</v>
      </c>
    </row>
    <row r="172" spans="1:10" s="38" customFormat="1" ht="15">
      <c r="A172" s="84"/>
      <c r="B172" s="62"/>
      <c r="C172" s="55"/>
      <c r="D172" s="200"/>
      <c r="E172" s="217"/>
      <c r="F172" s="53"/>
      <c r="G172" s="127"/>
      <c r="H172" s="159"/>
      <c r="I172" s="113"/>
      <c r="J172" s="160"/>
    </row>
    <row r="173" spans="1:10" s="38" customFormat="1" ht="15">
      <c r="A173" s="84"/>
      <c r="B173" s="183">
        <v>85228</v>
      </c>
      <c r="C173" s="63"/>
      <c r="D173" s="184" t="s">
        <v>101</v>
      </c>
      <c r="E173" s="217"/>
      <c r="F173" s="53">
        <f>SUM(F174:F181)</f>
        <v>2655</v>
      </c>
      <c r="G173" s="127">
        <f>SUM(E173:F173)</f>
        <v>2655</v>
      </c>
      <c r="H173" s="159"/>
      <c r="I173" s="113">
        <f>SUM(I174:I181)</f>
        <v>2655</v>
      </c>
      <c r="J173" s="160">
        <f>SUM(H173:I173)</f>
        <v>2655</v>
      </c>
    </row>
    <row r="174" spans="1:10" s="38" customFormat="1" ht="15">
      <c r="A174" s="84"/>
      <c r="B174" s="62"/>
      <c r="C174" s="57" t="s">
        <v>19</v>
      </c>
      <c r="D174" s="200" t="s">
        <v>11</v>
      </c>
      <c r="E174" s="217"/>
      <c r="F174" s="98"/>
      <c r="G174" s="128">
        <f aca="true" t="shared" si="16" ref="G174:G181">SUM(E174:F174)</f>
        <v>0</v>
      </c>
      <c r="H174" s="232"/>
      <c r="I174" s="233">
        <v>2356</v>
      </c>
      <c r="J174" s="234">
        <f aca="true" t="shared" si="17" ref="J174:J181">SUM(H174:I174)</f>
        <v>2356</v>
      </c>
    </row>
    <row r="175" spans="1:10" s="38" customFormat="1" ht="15">
      <c r="A175" s="84"/>
      <c r="B175" s="62"/>
      <c r="C175" s="57" t="s">
        <v>21</v>
      </c>
      <c r="D175" s="200" t="s">
        <v>13</v>
      </c>
      <c r="E175" s="217"/>
      <c r="F175" s="98"/>
      <c r="G175" s="128">
        <f t="shared" si="16"/>
        <v>0</v>
      </c>
      <c r="H175" s="232"/>
      <c r="I175" s="233">
        <v>262</v>
      </c>
      <c r="J175" s="234">
        <f t="shared" si="17"/>
        <v>262</v>
      </c>
    </row>
    <row r="176" spans="1:10" s="38" customFormat="1" ht="15">
      <c r="A176" s="84"/>
      <c r="B176" s="62"/>
      <c r="C176" s="57" t="s">
        <v>22</v>
      </c>
      <c r="D176" s="200" t="s">
        <v>23</v>
      </c>
      <c r="E176" s="217"/>
      <c r="F176" s="98"/>
      <c r="G176" s="128">
        <f t="shared" si="16"/>
        <v>0</v>
      </c>
      <c r="H176" s="232"/>
      <c r="I176" s="233">
        <v>37</v>
      </c>
      <c r="J176" s="234">
        <f t="shared" si="17"/>
        <v>37</v>
      </c>
    </row>
    <row r="177" spans="1:10" s="38" customFormat="1" ht="15">
      <c r="A177" s="84"/>
      <c r="B177" s="62"/>
      <c r="C177" s="55">
        <v>4140</v>
      </c>
      <c r="D177" s="200" t="s">
        <v>73</v>
      </c>
      <c r="E177" s="217"/>
      <c r="F177" s="98">
        <v>156</v>
      </c>
      <c r="G177" s="128">
        <f t="shared" si="16"/>
        <v>156</v>
      </c>
      <c r="H177" s="232"/>
      <c r="I177" s="233"/>
      <c r="J177" s="234">
        <f t="shared" si="17"/>
        <v>0</v>
      </c>
    </row>
    <row r="178" spans="1:10" s="38" customFormat="1" ht="15">
      <c r="A178" s="84"/>
      <c r="B178" s="62"/>
      <c r="C178" s="55">
        <v>4170</v>
      </c>
      <c r="D178" s="222" t="s">
        <v>54</v>
      </c>
      <c r="E178" s="217"/>
      <c r="F178" s="98"/>
      <c r="G178" s="128">
        <f t="shared" si="16"/>
        <v>0</v>
      </c>
      <c r="H178" s="232"/>
      <c r="I178" s="233"/>
      <c r="J178" s="234">
        <f t="shared" si="17"/>
        <v>0</v>
      </c>
    </row>
    <row r="179" spans="1:10" s="38" customFormat="1" ht="15">
      <c r="A179" s="84"/>
      <c r="B179" s="62"/>
      <c r="C179" s="57" t="s">
        <v>5</v>
      </c>
      <c r="D179" s="200" t="s">
        <v>6</v>
      </c>
      <c r="E179" s="217"/>
      <c r="F179" s="98">
        <v>1657</v>
      </c>
      <c r="G179" s="128">
        <f t="shared" si="16"/>
        <v>1657</v>
      </c>
      <c r="H179" s="232"/>
      <c r="I179" s="233"/>
      <c r="J179" s="234">
        <f t="shared" si="17"/>
        <v>0</v>
      </c>
    </row>
    <row r="180" spans="1:10" s="38" customFormat="1" ht="15">
      <c r="A180" s="84"/>
      <c r="B180" s="62"/>
      <c r="C180" s="57" t="s">
        <v>7</v>
      </c>
      <c r="D180" s="200" t="s">
        <v>8</v>
      </c>
      <c r="E180" s="217"/>
      <c r="F180" s="98">
        <v>477</v>
      </c>
      <c r="G180" s="128">
        <f t="shared" si="16"/>
        <v>477</v>
      </c>
      <c r="H180" s="232"/>
      <c r="I180" s="233"/>
      <c r="J180" s="234">
        <f t="shared" si="17"/>
        <v>0</v>
      </c>
    </row>
    <row r="181" spans="1:10" s="38" customFormat="1" ht="15">
      <c r="A181" s="84"/>
      <c r="B181" s="62"/>
      <c r="C181" s="57" t="s">
        <v>29</v>
      </c>
      <c r="D181" s="200" t="s">
        <v>15</v>
      </c>
      <c r="E181" s="217"/>
      <c r="F181" s="98">
        <v>365</v>
      </c>
      <c r="G181" s="128">
        <f t="shared" si="16"/>
        <v>365</v>
      </c>
      <c r="H181" s="232"/>
      <c r="I181" s="233"/>
      <c r="J181" s="234">
        <f t="shared" si="17"/>
        <v>0</v>
      </c>
    </row>
    <row r="182" spans="1:10" s="38" customFormat="1" ht="15.75" thickBot="1">
      <c r="A182" s="79"/>
      <c r="B182" s="223"/>
      <c r="C182" s="224"/>
      <c r="D182" s="225"/>
      <c r="E182" s="227"/>
      <c r="F182" s="230"/>
      <c r="G182" s="129"/>
      <c r="H182" s="161"/>
      <c r="I182" s="230"/>
      <c r="J182" s="231"/>
    </row>
    <row r="183" spans="1:10" s="38" customFormat="1" ht="15">
      <c r="A183" s="60">
        <v>900</v>
      </c>
      <c r="B183" s="60"/>
      <c r="C183" s="61"/>
      <c r="D183" s="210" t="s">
        <v>106</v>
      </c>
      <c r="E183" s="287">
        <f>SUM(E184)</f>
        <v>500</v>
      </c>
      <c r="F183" s="262"/>
      <c r="G183" s="288">
        <f>SUM(E183:F183)</f>
        <v>500</v>
      </c>
      <c r="H183" s="261">
        <f>SUM(H184)</f>
        <v>500</v>
      </c>
      <c r="I183" s="262"/>
      <c r="J183" s="263">
        <f>SUM(H183:I183)</f>
        <v>500</v>
      </c>
    </row>
    <row r="184" spans="1:10" s="38" customFormat="1" ht="15">
      <c r="A184" s="84"/>
      <c r="B184" s="183">
        <v>90095</v>
      </c>
      <c r="C184" s="63"/>
      <c r="D184" s="212" t="s">
        <v>62</v>
      </c>
      <c r="E184" s="217">
        <f>SUM(E185)</f>
        <v>500</v>
      </c>
      <c r="F184" s="53"/>
      <c r="G184" s="127">
        <f>SUM(E184:F184)</f>
        <v>500</v>
      </c>
      <c r="H184" s="159">
        <f>SUM(H186)</f>
        <v>500</v>
      </c>
      <c r="I184" s="113"/>
      <c r="J184" s="160">
        <f>SUM(H184:I184)</f>
        <v>500</v>
      </c>
    </row>
    <row r="185" spans="1:10" s="38" customFormat="1" ht="15">
      <c r="A185" s="84"/>
      <c r="B185" s="286"/>
      <c r="C185" s="57" t="s">
        <v>7</v>
      </c>
      <c r="D185" s="200" t="s">
        <v>8</v>
      </c>
      <c r="E185" s="217">
        <v>500</v>
      </c>
      <c r="F185" s="53"/>
      <c r="G185" s="127">
        <f>SUM(E185:F185)</f>
        <v>500</v>
      </c>
      <c r="H185" s="159"/>
      <c r="I185" s="113"/>
      <c r="J185" s="160"/>
    </row>
    <row r="186" spans="1:10" s="38" customFormat="1" ht="15">
      <c r="A186" s="84"/>
      <c r="B186" s="64"/>
      <c r="C186" s="67" t="s">
        <v>71</v>
      </c>
      <c r="D186" s="202" t="s">
        <v>72</v>
      </c>
      <c r="E186" s="217"/>
      <c r="F186" s="53"/>
      <c r="G186" s="127"/>
      <c r="H186" s="191">
        <v>500</v>
      </c>
      <c r="I186" s="192"/>
      <c r="J186" s="193">
        <f>SUM(H186:I186)</f>
        <v>500</v>
      </c>
    </row>
    <row r="187" spans="1:10" s="38" customFormat="1" ht="15.75" thickBot="1">
      <c r="A187" s="79"/>
      <c r="B187" s="85"/>
      <c r="C187" s="175"/>
      <c r="D187" s="211"/>
      <c r="E187" s="227"/>
      <c r="F187" s="71"/>
      <c r="G187" s="129"/>
      <c r="H187" s="161"/>
      <c r="I187" s="71"/>
      <c r="J187" s="162"/>
    </row>
    <row r="188" spans="1:10" ht="18.75" customHeight="1">
      <c r="A188" s="86"/>
      <c r="B188" s="86"/>
      <c r="C188" s="86"/>
      <c r="D188" s="74" t="s">
        <v>36</v>
      </c>
      <c r="E188" s="111">
        <f aca="true" t="shared" si="18" ref="E188:J188">E11+E15+E23+E37+E42+E46+E99+E115+E183</f>
        <v>173785</v>
      </c>
      <c r="F188" s="111">
        <f t="shared" si="18"/>
        <v>2680991</v>
      </c>
      <c r="G188" s="111">
        <f t="shared" si="18"/>
        <v>2854776</v>
      </c>
      <c r="H188" s="111">
        <f t="shared" si="18"/>
        <v>260002</v>
      </c>
      <c r="I188" s="111">
        <f t="shared" si="18"/>
        <v>31631</v>
      </c>
      <c r="J188" s="111">
        <f t="shared" si="18"/>
        <v>291633</v>
      </c>
    </row>
    <row r="189" spans="1:7" ht="15">
      <c r="A189" s="35"/>
      <c r="B189" s="23"/>
      <c r="C189" s="23"/>
      <c r="D189" s="23"/>
      <c r="E189" s="36"/>
      <c r="F189" s="37"/>
      <c r="G189" s="28"/>
    </row>
    <row r="190" spans="1:7" ht="15">
      <c r="A190" s="35"/>
      <c r="B190" s="23"/>
      <c r="C190" s="23"/>
      <c r="D190" s="23"/>
      <c r="E190" s="36"/>
      <c r="F190" s="37"/>
      <c r="G190" s="28"/>
    </row>
    <row r="191" spans="1:7" ht="15">
      <c r="A191" s="35"/>
      <c r="B191" s="23"/>
      <c r="C191" s="23"/>
      <c r="D191" s="23"/>
      <c r="E191" s="36"/>
      <c r="F191" s="37"/>
      <c r="G191" s="28"/>
    </row>
    <row r="192" spans="1:7" ht="15">
      <c r="A192" s="35"/>
      <c r="B192" s="23"/>
      <c r="C192" s="23"/>
      <c r="D192" s="23"/>
      <c r="E192" s="36"/>
      <c r="F192" s="37"/>
      <c r="G192" s="28"/>
    </row>
    <row r="193" spans="1:10" ht="15">
      <c r="A193" s="35"/>
      <c r="B193" s="23"/>
      <c r="C193" s="23"/>
      <c r="D193" s="23"/>
      <c r="E193" s="36"/>
      <c r="F193" s="36"/>
      <c r="G193" s="28"/>
      <c r="I193" s="34"/>
      <c r="J193" s="33"/>
    </row>
    <row r="194" spans="1:10" ht="15">
      <c r="A194" s="35"/>
      <c r="B194" s="23"/>
      <c r="C194" s="23"/>
      <c r="D194" s="23"/>
      <c r="E194" s="36"/>
      <c r="F194" s="36"/>
      <c r="G194" s="28"/>
      <c r="I194" s="36" t="s">
        <v>49</v>
      </c>
      <c r="J194" s="37"/>
    </row>
    <row r="195" spans="9:10" ht="14.25">
      <c r="I195" s="36"/>
      <c r="J195" s="36"/>
    </row>
    <row r="196" spans="9:10" ht="14.25">
      <c r="I196" s="36"/>
      <c r="J196" s="36"/>
    </row>
    <row r="197" ht="14.25">
      <c r="I197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7874015748031497" bottom="0.5905511811023623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2008-01-04T08:48:39Z</cp:lastPrinted>
  <dcterms:created xsi:type="dcterms:W3CDTF">2000-11-02T08:00:54Z</dcterms:created>
  <dcterms:modified xsi:type="dcterms:W3CDTF">2009-03-12T14:47:38Z</dcterms:modified>
  <cp:category/>
  <cp:version/>
  <cp:contentType/>
  <cp:contentStatus/>
  <cp:revision>1</cp:revision>
</cp:coreProperties>
</file>