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'Arkusz1'!$A$9:$A$18</definedName>
    <definedName name="_xlnm.Print_Titles" localSheetId="0">'Arkusz1'!$7:$8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236" authorId="0">
      <text>
        <r>
          <rPr>
            <sz val="10"/>
            <rFont val="Arial"/>
            <family val="0"/>
          </rPr>
          <t xml:space="preserve">FK:
</t>
        </r>
      </text>
    </comment>
  </commentList>
</comments>
</file>

<file path=xl/sharedStrings.xml><?xml version="1.0" encoding="utf-8"?>
<sst xmlns="http://schemas.openxmlformats.org/spreadsheetml/2006/main" count="310" uniqueCount="154">
  <si>
    <t>Klasyfikacja budżet.</t>
  </si>
  <si>
    <t>Treść</t>
  </si>
  <si>
    <t>Dział</t>
  </si>
  <si>
    <t>Rozdz.</t>
  </si>
  <si>
    <t>Par.</t>
  </si>
  <si>
    <t>010</t>
  </si>
  <si>
    <t>Rolnictwo i łowiectwo</t>
  </si>
  <si>
    <t>Wydatki inwestycyjne jednostek budżetowych</t>
  </si>
  <si>
    <t>01022</t>
  </si>
  <si>
    <t>Zwalczanie chorób zakaźnych zwierząt oraz bad.mon.poz.chem. i biol.w tkankach zwierz. i prod.poch.zwierz.</t>
  </si>
  <si>
    <t>4210</t>
  </si>
  <si>
    <t>Zakup materiałów i wyposażenia</t>
  </si>
  <si>
    <t>4300</t>
  </si>
  <si>
    <t>Zakup usług pozostałych</t>
  </si>
  <si>
    <t>01030</t>
  </si>
  <si>
    <t>Izby rolnicze</t>
  </si>
  <si>
    <t>2850</t>
  </si>
  <si>
    <t>Wpłaty gmin na rzecz izb rolniczych w wysokości 2% uzyskanych wpływów z podatku rolnego.</t>
  </si>
  <si>
    <t>Transport i łączność</t>
  </si>
  <si>
    <t xml:space="preserve">Lokalny transport zbiorowy </t>
  </si>
  <si>
    <t>Drogi publiczne gminne</t>
  </si>
  <si>
    <t>4270</t>
  </si>
  <si>
    <t>Zakup usług remontowych</t>
  </si>
  <si>
    <t>6050</t>
  </si>
  <si>
    <t>Gospodarka mieszkaniowa</t>
  </si>
  <si>
    <t>Zakłady gospodatki mieszkaniowej</t>
  </si>
  <si>
    <t>6210</t>
  </si>
  <si>
    <t>Gospodarka gruntami i nieruchomościami</t>
  </si>
  <si>
    <t>6060</t>
  </si>
  <si>
    <t>Wydatki na zakupy inwestycyjne jedn.budżet.</t>
  </si>
  <si>
    <t>Pozostała działalność</t>
  </si>
  <si>
    <t>Działalność usługowa</t>
  </si>
  <si>
    <t>Plany zagospodarowania przestrzennego</t>
  </si>
  <si>
    <t>Prace geodezyjne i kartograficzne</t>
  </si>
  <si>
    <t>Administracja publiczna</t>
  </si>
  <si>
    <t>Urzędy wojewódzkie</t>
  </si>
  <si>
    <t>Wynagrodzenia osobowe pracowników</t>
  </si>
  <si>
    <t>Dodatkowe wynagrodzenia roczne</t>
  </si>
  <si>
    <t>Składki na ubezpieczenia społeczne</t>
  </si>
  <si>
    <t xml:space="preserve">Składki na Fundusz Pracy </t>
  </si>
  <si>
    <t>Rady gmin</t>
  </si>
  <si>
    <t>Różne wydatki na rzecz osób fizycznych</t>
  </si>
  <si>
    <t>Podróże służbowe krajowe</t>
  </si>
  <si>
    <t>Podróże służbowe zagraniczne</t>
  </si>
  <si>
    <t>Urzędy gmin</t>
  </si>
  <si>
    <t>Nagrody i wydatki nie zaliczone do wynagrodzeń</t>
  </si>
  <si>
    <t>Wpłaty na Państw.Fundusz Reh.Osób Niepełnospr.</t>
  </si>
  <si>
    <t>Zakup energii</t>
  </si>
  <si>
    <t>Odpisy na zakł.fundusz świadczeń socjalnych</t>
  </si>
  <si>
    <t>Wydatki na zakupy inwest. jednostek budżetowych</t>
  </si>
  <si>
    <t>4100</t>
  </si>
  <si>
    <t>Wynagrodzenia agencyjno - prowizyjne</t>
  </si>
  <si>
    <t>Urzędy nacz.org.wł. państw.,kontroli i ochr.prawa oraz sądownictwa</t>
  </si>
  <si>
    <t xml:space="preserve">Urzędy nacz.org.wł. państw.,kontroli i ochr.prawa </t>
  </si>
  <si>
    <t>Bezpieczeństwo publiczne i ochrona przeciwpożarowa</t>
  </si>
  <si>
    <t>Ochotnicze straże pożarne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</si>
  <si>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</si>
  <si>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</si>
  <si>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</si>
  <si>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</si>
  <si>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</si>
  <si>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</si>
  <si>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</si>
  <si>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</si>
  <si>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</si>
  <si>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Obrona cywilna</t>
  </si>
  <si>
    <t>Straż Miejska</t>
  </si>
  <si>
    <t>Nagrody i wydatki osobowe nie zal.do wynagrodzeń</t>
  </si>
  <si>
    <t>Obsługa długu publicznego</t>
  </si>
  <si>
    <t>Obsługa pap.wart.,kredytów i pożyczek jedn.samorz.teryt.</t>
  </si>
  <si>
    <t>8070</t>
  </si>
  <si>
    <t>Odsetki i dysk.od kr.skarb.pap.oraz pożyczek i kredyt.</t>
  </si>
  <si>
    <t>Rozliczenia z tyt.poręczeń i gwarancji udz. przez S.P. lub jednostkę samorz.terytor.</t>
  </si>
  <si>
    <t>8020</t>
  </si>
  <si>
    <t>Wpłaty z tytułu gwarancji i poręczeń</t>
  </si>
  <si>
    <t>( poręczenie kredytu dla WTBS)</t>
  </si>
  <si>
    <t>Różne rozliczenia</t>
  </si>
  <si>
    <t>Rezerwy ogólne i celowe</t>
  </si>
  <si>
    <t>4810</t>
  </si>
  <si>
    <t>Rezerwy</t>
  </si>
  <si>
    <t>Oświata i wychowanie</t>
  </si>
  <si>
    <t>Szkoły podstawowe</t>
  </si>
  <si>
    <t>4410</t>
  </si>
  <si>
    <t>Różne opłaty i składki</t>
  </si>
  <si>
    <t>4440</t>
  </si>
  <si>
    <t>Odpisy na zakładowy fundusz świadczeń socjalnych</t>
  </si>
  <si>
    <t>Gimnazja</t>
  </si>
  <si>
    <t>2540</t>
  </si>
  <si>
    <t>Komisje egzaminacyjne</t>
  </si>
  <si>
    <t>Ochrona zdrowia</t>
  </si>
  <si>
    <t>Przeciwdziałanie alkoholizmowi</t>
  </si>
  <si>
    <t>2820</t>
  </si>
  <si>
    <t>Dot.celowa z budżetu na finans.lub dofinans.zadań zleconych do realizacji stowarzyszeniom</t>
  </si>
  <si>
    <t>Świadczenia społeczne</t>
  </si>
  <si>
    <t>Dodatki mieszkaniowe</t>
  </si>
  <si>
    <t>Edukacyjna opieka wychowawcza</t>
  </si>
  <si>
    <t xml:space="preserve">Dotacja podmiotowa dla zakładu budżetowego 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</si>
  <si>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</si>
  <si>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</si>
  <si>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</si>
  <si>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</si>
  <si>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</si>
  <si>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</si>
  <si>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</si>
  <si>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</si>
  <si>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Domy i ośrodki kultury, świetlice i kluby</t>
  </si>
  <si>
    <t>Biblioteki</t>
  </si>
  <si>
    <t>Kultura fizyczna i sport</t>
  </si>
  <si>
    <t>Instytucje kultury fizycznej</t>
  </si>
  <si>
    <t>Dotacja przedmiotowa z budżetu dla zakładu budżetowego</t>
  </si>
  <si>
    <t>Podatek od towarów i usług (VAT)</t>
  </si>
  <si>
    <t xml:space="preserve">Zakup materiałów i wyposażnia </t>
  </si>
  <si>
    <t>Razem</t>
  </si>
  <si>
    <t xml:space="preserve">Dotacja podmiotowa z budżetu dla zakładu budżetowego </t>
  </si>
  <si>
    <t xml:space="preserve">Zakup usług pozostałych           </t>
  </si>
  <si>
    <t xml:space="preserve">Dotacja celowa z budżetu na finansowanie lub dofinansowanie kosztów realizacji inwestycji i zakupów inwestycyjnych zakładów budżetowych     </t>
  </si>
  <si>
    <t xml:space="preserve">Zakup usług pozostałych </t>
  </si>
  <si>
    <t xml:space="preserve">Zakup materiałów i wyposażenia </t>
  </si>
  <si>
    <t xml:space="preserve">Zakup usług remontowych </t>
  </si>
  <si>
    <t xml:space="preserve">Różne opłaty i składki </t>
  </si>
  <si>
    <t>Pobór podatków, opłat i nieopodatkowanych należności budżetowych</t>
  </si>
  <si>
    <t>Wydatki na zadania własne</t>
  </si>
  <si>
    <t>Wydatki na zadania zlecone</t>
  </si>
  <si>
    <t>Ogólna - 300000</t>
  </si>
  <si>
    <t>2810</t>
  </si>
  <si>
    <t>Urząd</t>
  </si>
  <si>
    <t>Świetlica</t>
  </si>
  <si>
    <t>Pomoc Społeczna</t>
  </si>
  <si>
    <t>Obiekty sportowe</t>
  </si>
  <si>
    <t>Dotacja podmiotowa z budżetu dla samorządowej instytucji kultury</t>
  </si>
  <si>
    <t>Wynagrodzenia bezosobowe</t>
  </si>
  <si>
    <t>4170</t>
  </si>
  <si>
    <t>Doch.od os.pr.,od os.fizycznych i od innych jedn.nie pos.osobow.prawnej oraz wydatki związane z ich poborem</t>
  </si>
  <si>
    <t>2900</t>
  </si>
  <si>
    <t>Dotacja podmiotowa z budżetu dla niepublicznej jednostki systemu oświaty</t>
  </si>
  <si>
    <t>Zakup usług dostępu do sieci Internet</t>
  </si>
  <si>
    <t>Promocja jednostek samorządu terytorialnego</t>
  </si>
  <si>
    <t>Zwalczanie narkomanii</t>
  </si>
  <si>
    <t>Nagrody o charakterze szczególnym niazaliczane do wynagrodzeń</t>
  </si>
  <si>
    <t>Wpłaty gmin na rzecz innych jednostek samorządu terytorialnegooraz związków gmin lub związków powiatów na dofinansowanie zadań bieżących</t>
  </si>
  <si>
    <t>Wydatki na pomoc finansową udzielaną między jednostkami samorządu terytorialnego na dofinansowanie własnych zadań inwestycyjnych i zakupów inw.</t>
  </si>
  <si>
    <t>6300</t>
  </si>
  <si>
    <t>Pomoc materialna dla uczniów</t>
  </si>
  <si>
    <t>3240</t>
  </si>
  <si>
    <t>Stypendia dla uczniów</t>
  </si>
  <si>
    <t>Razem plan na 2006</t>
  </si>
  <si>
    <t>Burmistrza Wyszkowa</t>
  </si>
  <si>
    <t>z dnia 18 stycznia 2006r.</t>
  </si>
  <si>
    <t>Burmistrz Wyszkowa</t>
  </si>
  <si>
    <t>Grzegorz Nowosielski</t>
  </si>
  <si>
    <t>Załącznik Nr 1a</t>
  </si>
  <si>
    <t>Urząd Miejski w Wyszkowie - wydatki</t>
  </si>
  <si>
    <t>do Zarządzenia Nr 6/2006</t>
  </si>
  <si>
    <t xml:space="preserve">Przedszkola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</si>
</sst>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0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2"/>
      <name val="Arial CE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49" fontId="2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Font="1" applyBorder="1" applyAlignment="1">
      <alignment horizontal="right"/>
    </xf>
    <xf numFmtId="49" fontId="4" fillId="0" borderId="4" xfId="0" applyFont="1" applyAlignment="1">
      <alignment horizontal="right"/>
    </xf>
    <xf numFmtId="0" fontId="2" fillId="0" borderId="4" xfId="0" applyFont="1" applyAlignment="1">
      <alignment horizontal="center"/>
    </xf>
    <xf numFmtId="0" fontId="4" fillId="0" borderId="4" xfId="0" applyFont="1" applyAlignment="1">
      <alignment/>
    </xf>
    <xf numFmtId="3" fontId="4" fillId="0" borderId="4" xfId="0" applyFont="1" applyAlignment="1">
      <alignment horizontal="right"/>
    </xf>
    <xf numFmtId="0" fontId="4" fillId="0" borderId="4" xfId="0" applyFont="1" applyAlignment="1">
      <alignment horizontal="right"/>
    </xf>
    <xf numFmtId="0" fontId="1" fillId="0" borderId="4" xfId="0" applyFont="1" applyAlignment="1">
      <alignment horizontal="center"/>
    </xf>
    <xf numFmtId="0" fontId="1" fillId="0" borderId="4" xfId="0" applyFont="1" applyAlignment="1">
      <alignment/>
    </xf>
    <xf numFmtId="0" fontId="2" fillId="0" borderId="4" xfId="0" applyFont="1" applyAlignment="1">
      <alignment/>
    </xf>
    <xf numFmtId="49" fontId="1" fillId="0" borderId="4" xfId="0" applyFont="1" applyBorder="1" applyAlignment="1">
      <alignment horizontal="right"/>
    </xf>
    <xf numFmtId="49" fontId="4" fillId="0" borderId="4" xfId="0" applyFont="1" applyAlignment="1">
      <alignment horizontal="center"/>
    </xf>
    <xf numFmtId="0" fontId="4" fillId="0" borderId="4" xfId="0" applyFont="1" applyAlignment="1">
      <alignment wrapText="1"/>
    </xf>
    <xf numFmtId="0" fontId="1" fillId="0" borderId="4" xfId="0" applyFont="1" applyBorder="1" applyAlignment="1">
      <alignment horizontal="right"/>
    </xf>
    <xf numFmtId="49" fontId="1" fillId="0" borderId="4" xfId="0" applyFont="1" applyAlignment="1">
      <alignment horizontal="center"/>
    </xf>
    <xf numFmtId="0" fontId="1" fillId="0" borderId="5" xfId="0" applyFont="1" applyAlignment="1">
      <alignment/>
    </xf>
    <xf numFmtId="0" fontId="1" fillId="0" borderId="4" xfId="0" applyFont="1" applyAlignment="1">
      <alignment wrapText="1"/>
    </xf>
    <xf numFmtId="0" fontId="1" fillId="0" borderId="4" xfId="0" applyFont="1" applyAlignment="1">
      <alignment wrapText="1"/>
    </xf>
    <xf numFmtId="3" fontId="4" fillId="0" borderId="5" xfId="0" applyFont="1" applyAlignment="1">
      <alignment/>
    </xf>
    <xf numFmtId="0" fontId="1" fillId="0" borderId="6" xfId="0" applyFont="1" applyBorder="1" applyAlignment="1">
      <alignment horizontal="right"/>
    </xf>
    <xf numFmtId="0" fontId="4" fillId="0" borderId="6" xfId="0" applyFont="1" applyAlignment="1">
      <alignment horizontal="right"/>
    </xf>
    <xf numFmtId="49" fontId="1" fillId="0" borderId="6" xfId="0" applyFont="1" applyAlignment="1">
      <alignment horizontal="center"/>
    </xf>
    <xf numFmtId="0" fontId="1" fillId="0" borderId="6" xfId="0" applyFont="1" applyAlignment="1">
      <alignment wrapText="1"/>
    </xf>
    <xf numFmtId="0" fontId="2" fillId="0" borderId="4" xfId="0" applyFont="1" applyBorder="1" applyAlignment="1">
      <alignment horizontal="right"/>
    </xf>
    <xf numFmtId="49" fontId="2" fillId="0" borderId="4" xfId="0" applyFont="1" applyAlignment="1">
      <alignment horizontal="center"/>
    </xf>
    <xf numFmtId="3" fontId="2" fillId="0" borderId="4" xfId="0" applyFont="1" applyAlignment="1">
      <alignment horizontal="right"/>
    </xf>
    <xf numFmtId="49" fontId="5" fillId="0" borderId="4" xfId="0" applyFont="1" applyAlignment="1">
      <alignment horizontal="center"/>
    </xf>
    <xf numFmtId="0" fontId="2" fillId="0" borderId="4" xfId="0" applyFont="1" applyBorder="1" applyAlignment="1">
      <alignment/>
    </xf>
    <xf numFmtId="0" fontId="4" fillId="0" borderId="7" xfId="0" applyFont="1" applyAlignment="1">
      <alignment horizontal="right"/>
    </xf>
    <xf numFmtId="0" fontId="2" fillId="0" borderId="6" xfId="0" applyFont="1" applyBorder="1" applyAlignment="1">
      <alignment/>
    </xf>
    <xf numFmtId="0" fontId="4" fillId="0" borderId="8" xfId="0" applyFont="1" applyAlignment="1">
      <alignment horizontal="right"/>
    </xf>
    <xf numFmtId="0" fontId="1" fillId="0" borderId="9" xfId="0" applyFont="1" applyAlignment="1">
      <alignment wrapText="1"/>
    </xf>
    <xf numFmtId="49" fontId="2" fillId="0" borderId="5" xfId="0" applyFont="1" applyAlignment="1">
      <alignment horizontal="center"/>
    </xf>
    <xf numFmtId="49" fontId="1" fillId="0" borderId="5" xfId="0" applyFont="1" applyAlignment="1">
      <alignment horizontal="center"/>
    </xf>
    <xf numFmtId="49" fontId="4" fillId="0" borderId="5" xfId="0" applyFont="1" applyAlignment="1">
      <alignment horizontal="center"/>
    </xf>
    <xf numFmtId="0" fontId="4" fillId="0" borderId="5" xfId="0" applyFont="1" applyAlignment="1">
      <alignment horizontal="right"/>
    </xf>
    <xf numFmtId="0" fontId="4" fillId="0" borderId="10" xfId="0" applyFont="1" applyAlignment="1">
      <alignment horizontal="right"/>
    </xf>
    <xf numFmtId="0" fontId="1" fillId="0" borderId="6" xfId="0" applyFont="1" applyAlignment="1">
      <alignment/>
    </xf>
    <xf numFmtId="0" fontId="4" fillId="0" borderId="4" xfId="0" applyFont="1" applyAlignment="1">
      <alignment horizontal="center"/>
    </xf>
    <xf numFmtId="0" fontId="4" fillId="0" borderId="5" xfId="0" applyFont="1" applyAlignment="1">
      <alignment/>
    </xf>
    <xf numFmtId="0" fontId="1" fillId="0" borderId="5" xfId="0" applyFont="1" applyAlignment="1">
      <alignment wrapText="1"/>
    </xf>
    <xf numFmtId="0" fontId="1" fillId="0" borderId="5" xfId="0" applyFont="1" applyAlignment="1">
      <alignment wrapText="1"/>
    </xf>
    <xf numFmtId="0" fontId="2" fillId="0" borderId="5" xfId="0" applyFont="1" applyAlignment="1">
      <alignment wrapText="1"/>
    </xf>
    <xf numFmtId="0" fontId="4" fillId="0" borderId="5" xfId="0" applyFont="1" applyAlignment="1">
      <alignment wrapText="1"/>
    </xf>
    <xf numFmtId="0" fontId="1" fillId="0" borderId="0" xfId="0" applyFont="1" applyAlignment="1">
      <alignment/>
    </xf>
    <xf numFmtId="0" fontId="1" fillId="0" borderId="5" xfId="0" applyFont="1" applyAlignment="1">
      <alignment horizontal="center"/>
    </xf>
    <xf numFmtId="3" fontId="4" fillId="0" borderId="4" xfId="0" applyFont="1" applyAlignment="1">
      <alignment/>
    </xf>
    <xf numFmtId="49" fontId="1" fillId="0" borderId="11" xfId="0" applyFont="1" applyAlignment="1">
      <alignment horizontal="center"/>
    </xf>
    <xf numFmtId="0" fontId="2" fillId="0" borderId="12" xfId="0" applyFont="1" applyAlignment="1">
      <alignment wrapText="1"/>
    </xf>
    <xf numFmtId="0" fontId="1" fillId="0" borderId="10" xfId="0" applyFont="1" applyAlignment="1">
      <alignment/>
    </xf>
    <xf numFmtId="0" fontId="5" fillId="0" borderId="4" xfId="0" applyFont="1" applyBorder="1" applyAlignment="1">
      <alignment wrapText="1"/>
    </xf>
    <xf numFmtId="0" fontId="4" fillId="0" borderId="4" xfId="0" applyFont="1" applyAlignment="1">
      <alignment horizontal="right" wrapText="1"/>
    </xf>
    <xf numFmtId="49" fontId="4" fillId="0" borderId="4" xfId="0" applyFont="1" applyAlignment="1">
      <alignment horizontal="center" wrapText="1"/>
    </xf>
    <xf numFmtId="3" fontId="4" fillId="0" borderId="5" xfId="0" applyFont="1" applyAlignment="1">
      <alignment wrapText="1"/>
    </xf>
    <xf numFmtId="0" fontId="5" fillId="0" borderId="6" xfId="0" applyFont="1" applyBorder="1" applyAlignment="1">
      <alignment wrapText="1"/>
    </xf>
    <xf numFmtId="0" fontId="4" fillId="0" borderId="6" xfId="0" applyFont="1" applyAlignment="1">
      <alignment horizontal="right" wrapText="1"/>
    </xf>
    <xf numFmtId="49" fontId="4" fillId="0" borderId="6" xfId="0" applyFont="1" applyAlignment="1">
      <alignment horizontal="center" wrapText="1"/>
    </xf>
    <xf numFmtId="0" fontId="4" fillId="0" borderId="10" xfId="0" applyFont="1" applyAlignment="1">
      <alignment wrapText="1"/>
    </xf>
    <xf numFmtId="0" fontId="2" fillId="0" borderId="5" xfId="0" applyFont="1" applyAlignment="1">
      <alignment/>
    </xf>
    <xf numFmtId="3" fontId="2" fillId="0" borderId="5" xfId="0" applyFont="1" applyAlignment="1">
      <alignment horizontal="right"/>
    </xf>
    <xf numFmtId="49" fontId="1" fillId="0" borderId="4" xfId="0" applyFont="1" applyAlignment="1">
      <alignment/>
    </xf>
    <xf numFmtId="49" fontId="1" fillId="0" borderId="6" xfId="0" applyFont="1" applyAlignment="1">
      <alignment/>
    </xf>
    <xf numFmtId="49" fontId="4" fillId="0" borderId="4" xfId="0" applyFont="1" applyAlignment="1">
      <alignment/>
    </xf>
    <xf numFmtId="0" fontId="1" fillId="0" borderId="4" xfId="0" applyFont="1" applyAlignment="1">
      <alignment horizontal="center"/>
    </xf>
    <xf numFmtId="49" fontId="1" fillId="0" borderId="4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Alignment="1">
      <alignment/>
    </xf>
    <xf numFmtId="0" fontId="2" fillId="0" borderId="13" xfId="0" applyFont="1" applyBorder="1" applyAlignment="1">
      <alignment/>
    </xf>
    <xf numFmtId="3" fontId="1" fillId="0" borderId="4" xfId="0" applyFont="1" applyAlignment="1">
      <alignment/>
    </xf>
    <xf numFmtId="0" fontId="2" fillId="0" borderId="14" xfId="0" applyFont="1" applyBorder="1" applyAlignment="1">
      <alignment/>
    </xf>
    <xf numFmtId="49" fontId="1" fillId="0" borderId="14" xfId="0" applyFont="1" applyBorder="1" applyAlignment="1">
      <alignment horizontal="center"/>
    </xf>
    <xf numFmtId="0" fontId="1" fillId="0" borderId="3" xfId="0" applyFont="1" applyBorder="1" applyAlignment="1">
      <alignment/>
    </xf>
    <xf numFmtId="49" fontId="1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4" fillId="0" borderId="5" xfId="0" applyFont="1" applyAlignment="1">
      <alignment/>
    </xf>
    <xf numFmtId="0" fontId="1" fillId="0" borderId="15" xfId="0" applyFont="1" applyAlignment="1">
      <alignment/>
    </xf>
    <xf numFmtId="0" fontId="1" fillId="0" borderId="11" xfId="0" applyFont="1" applyAlignment="1">
      <alignment/>
    </xf>
    <xf numFmtId="0" fontId="2" fillId="0" borderId="12" xfId="0" applyFont="1" applyAlignment="1">
      <alignment/>
    </xf>
    <xf numFmtId="3" fontId="2" fillId="0" borderId="11" xfId="0" applyFont="1" applyAlignment="1">
      <alignment/>
    </xf>
    <xf numFmtId="0" fontId="4" fillId="0" borderId="7" xfId="0" applyFont="1" applyAlignment="1">
      <alignment/>
    </xf>
    <xf numFmtId="0" fontId="1" fillId="0" borderId="7" xfId="0" applyFont="1" applyAlignment="1">
      <alignment/>
    </xf>
    <xf numFmtId="0" fontId="1" fillId="0" borderId="8" xfId="0" applyFont="1" applyAlignment="1">
      <alignment/>
    </xf>
    <xf numFmtId="0" fontId="1" fillId="0" borderId="11" xfId="0" applyFont="1" applyAlignment="1">
      <alignment horizontal="center"/>
    </xf>
    <xf numFmtId="0" fontId="1" fillId="0" borderId="6" xfId="0" applyFont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Alignment="1">
      <alignment/>
    </xf>
    <xf numFmtId="0" fontId="1" fillId="0" borderId="18" xfId="0" applyFont="1" applyAlignment="1">
      <alignment/>
    </xf>
    <xf numFmtId="0" fontId="2" fillId="0" borderId="19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" fillId="0" borderId="4" xfId="0" applyFont="1" applyAlignment="1">
      <alignment horizontal="center"/>
    </xf>
    <xf numFmtId="3" fontId="2" fillId="0" borderId="19" xfId="0" applyNumberFormat="1" applyFont="1" applyAlignment="1">
      <alignment/>
    </xf>
    <xf numFmtId="0" fontId="2" fillId="0" borderId="2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2" fillId="0" borderId="5" xfId="0" applyFont="1" applyAlignment="1">
      <alignment wrapText="1"/>
    </xf>
    <xf numFmtId="3" fontId="2" fillId="0" borderId="5" xfId="0" applyFont="1" applyAlignment="1">
      <alignment/>
    </xf>
    <xf numFmtId="0" fontId="4" fillId="0" borderId="4" xfId="0" applyFont="1" applyAlignment="1">
      <alignment horizontal="right"/>
    </xf>
    <xf numFmtId="0" fontId="4" fillId="0" borderId="4" xfId="0" applyFont="1" applyAlignment="1">
      <alignment horizontal="center"/>
    </xf>
    <xf numFmtId="0" fontId="4" fillId="0" borderId="5" xfId="0" applyFont="1" applyAlignment="1">
      <alignment wrapText="1"/>
    </xf>
    <xf numFmtId="0" fontId="0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" fontId="1" fillId="0" borderId="25" xfId="0" applyFont="1" applyBorder="1" applyAlignment="1">
      <alignment horizontal="right"/>
    </xf>
    <xf numFmtId="3" fontId="4" fillId="0" borderId="25" xfId="0" applyFont="1" applyBorder="1" applyAlignment="1">
      <alignment horizontal="right"/>
    </xf>
    <xf numFmtId="3" fontId="2" fillId="0" borderId="25" xfId="0" applyFont="1" applyBorder="1" applyAlignment="1">
      <alignment horizontal="right"/>
    </xf>
    <xf numFmtId="3" fontId="1" fillId="0" borderId="14" xfId="0" applyFont="1" applyBorder="1" applyAlignment="1">
      <alignment horizontal="right"/>
    </xf>
    <xf numFmtId="3" fontId="1" fillId="0" borderId="26" xfId="0" applyFont="1" applyBorder="1" applyAlignment="1">
      <alignment horizontal="right"/>
    </xf>
    <xf numFmtId="0" fontId="2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3" fontId="1" fillId="0" borderId="2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28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29" xfId="0" applyBorder="1" applyAlignment="1">
      <alignment/>
    </xf>
    <xf numFmtId="0" fontId="4" fillId="0" borderId="3" xfId="0" applyFont="1" applyBorder="1" applyAlignment="1">
      <alignment/>
    </xf>
    <xf numFmtId="0" fontId="6" fillId="0" borderId="30" xfId="0" applyFont="1" applyBorder="1" applyAlignment="1">
      <alignment/>
    </xf>
    <xf numFmtId="0" fontId="4" fillId="0" borderId="4" xfId="0" applyFont="1" applyAlignment="1">
      <alignment/>
    </xf>
    <xf numFmtId="3" fontId="0" fillId="0" borderId="20" xfId="0" applyNumberFormat="1" applyFont="1" applyBorder="1" applyAlignment="1">
      <alignment/>
    </xf>
    <xf numFmtId="3" fontId="2" fillId="0" borderId="31" xfId="0" applyFont="1" applyBorder="1" applyAlignment="1">
      <alignment horizontal="right"/>
    </xf>
    <xf numFmtId="3" fontId="4" fillId="0" borderId="5" xfId="0" applyNumberFormat="1" applyFont="1" applyAlignment="1">
      <alignment/>
    </xf>
    <xf numFmtId="3" fontId="2" fillId="0" borderId="3" xfId="0" applyFont="1" applyBorder="1" applyAlignment="1">
      <alignment/>
    </xf>
    <xf numFmtId="0" fontId="0" fillId="0" borderId="27" xfId="0" applyFont="1" applyBorder="1" applyAlignment="1">
      <alignment/>
    </xf>
    <xf numFmtId="0" fontId="7" fillId="0" borderId="20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1" fillId="0" borderId="5" xfId="0" applyNumberFormat="1" applyFont="1" applyAlignment="1">
      <alignment/>
    </xf>
    <xf numFmtId="3" fontId="4" fillId="0" borderId="4" xfId="0" applyNumberFormat="1" applyFont="1" applyAlignment="1">
      <alignment horizontal="right"/>
    </xf>
    <xf numFmtId="3" fontId="2" fillId="0" borderId="32" xfId="0" applyFont="1" applyBorder="1" applyAlignment="1">
      <alignment/>
    </xf>
    <xf numFmtId="0" fontId="7" fillId="0" borderId="27" xfId="0" applyFont="1" applyBorder="1" applyAlignment="1">
      <alignment/>
    </xf>
    <xf numFmtId="3" fontId="4" fillId="0" borderId="33" xfId="0" applyFont="1" applyBorder="1" applyAlignment="1">
      <alignment/>
    </xf>
    <xf numFmtId="3" fontId="2" fillId="0" borderId="34" xfId="0" applyFont="1" applyBorder="1" applyAlignment="1">
      <alignment/>
    </xf>
    <xf numFmtId="3" fontId="4" fillId="0" borderId="4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4" fillId="0" borderId="4" xfId="0" applyNumberFormat="1" applyFont="1" applyAlignment="1">
      <alignment/>
    </xf>
    <xf numFmtId="3" fontId="2" fillId="0" borderId="4" xfId="0" applyNumberFormat="1" applyFont="1" applyAlignment="1">
      <alignment horizontal="right"/>
    </xf>
    <xf numFmtId="3" fontId="2" fillId="0" borderId="5" xfId="0" applyNumberFormat="1" applyFont="1" applyAlignment="1">
      <alignment/>
    </xf>
    <xf numFmtId="3" fontId="4" fillId="0" borderId="5" xfId="0" applyNumberFormat="1" applyFont="1" applyAlignment="1">
      <alignment/>
    </xf>
    <xf numFmtId="3" fontId="4" fillId="0" borderId="5" xfId="0" applyNumberFormat="1" applyFont="1" applyAlignment="1">
      <alignment wrapText="1"/>
    </xf>
    <xf numFmtId="3" fontId="2" fillId="0" borderId="5" xfId="0" applyNumberFormat="1" applyFont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2" fillId="0" borderId="5" xfId="0" applyNumberFormat="1" applyFont="1" applyAlignment="1">
      <alignment/>
    </xf>
    <xf numFmtId="3" fontId="1" fillId="0" borderId="4" xfId="0" applyNumberFormat="1" applyFont="1" applyAlignment="1">
      <alignment/>
    </xf>
    <xf numFmtId="3" fontId="2" fillId="0" borderId="4" xfId="0" applyNumberFormat="1" applyFont="1" applyAlignment="1">
      <alignment/>
    </xf>
    <xf numFmtId="3" fontId="2" fillId="0" borderId="21" xfId="0" applyNumberFormat="1" applyFont="1" applyBorder="1" applyAlignment="1">
      <alignment/>
    </xf>
    <xf numFmtId="3" fontId="2" fillId="0" borderId="11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49" fontId="1" fillId="0" borderId="6" xfId="0" applyFont="1" applyAlignment="1">
      <alignment horizontal="center"/>
    </xf>
    <xf numFmtId="3" fontId="7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3" fontId="2" fillId="0" borderId="20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" fillId="0" borderId="4" xfId="0" applyFont="1" applyAlignment="1">
      <alignment horizontal="center"/>
    </xf>
    <xf numFmtId="0" fontId="1" fillId="0" borderId="4" xfId="0" applyFont="1" applyAlignment="1">
      <alignment wrapText="1"/>
    </xf>
    <xf numFmtId="3" fontId="4" fillId="0" borderId="20" xfId="0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9" fontId="4" fillId="0" borderId="3" xfId="0" applyFont="1" applyBorder="1" applyAlignment="1">
      <alignment horizontal="center"/>
    </xf>
    <xf numFmtId="49" fontId="2" fillId="0" borderId="39" xfId="0" applyFont="1" applyBorder="1" applyAlignment="1">
      <alignment/>
    </xf>
    <xf numFmtId="49" fontId="2" fillId="0" borderId="20" xfId="0" applyFont="1" applyBorder="1" applyAlignment="1">
      <alignment/>
    </xf>
    <xf numFmtId="0" fontId="4" fillId="0" borderId="36" xfId="0" applyFont="1" applyBorder="1" applyAlignment="1">
      <alignment/>
    </xf>
    <xf numFmtId="49" fontId="4" fillId="0" borderId="20" xfId="0" applyFont="1" applyBorder="1" applyAlignment="1">
      <alignment/>
    </xf>
    <xf numFmtId="49" fontId="4" fillId="0" borderId="40" xfId="0" applyFont="1" applyBorder="1" applyAlignment="1">
      <alignment/>
    </xf>
    <xf numFmtId="0" fontId="4" fillId="0" borderId="4" xfId="0" applyFont="1" applyBorder="1" applyAlignment="1">
      <alignment/>
    </xf>
    <xf numFmtId="3" fontId="0" fillId="0" borderId="41" xfId="0" applyNumberFormat="1" applyBorder="1" applyAlignment="1">
      <alignment/>
    </xf>
    <xf numFmtId="49" fontId="4" fillId="0" borderId="42" xfId="0" applyFont="1" applyBorder="1" applyAlignment="1">
      <alignment/>
    </xf>
    <xf numFmtId="0" fontId="4" fillId="0" borderId="4" xfId="0" applyFont="1" applyBorder="1" applyAlignment="1">
      <alignment/>
    </xf>
    <xf numFmtId="49" fontId="1" fillId="0" borderId="40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49" fontId="1" fillId="0" borderId="40" xfId="0" applyFont="1" applyBorder="1" applyAlignment="1">
      <alignment/>
    </xf>
    <xf numFmtId="0" fontId="1" fillId="0" borderId="4" xfId="0" applyFont="1" applyBorder="1" applyAlignment="1">
      <alignment/>
    </xf>
    <xf numFmtId="49" fontId="1" fillId="0" borderId="40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3" xfId="0" applyBorder="1" applyAlignment="1">
      <alignment/>
    </xf>
    <xf numFmtId="0" fontId="6" fillId="0" borderId="44" xfId="0" applyFont="1" applyBorder="1" applyAlignment="1">
      <alignment/>
    </xf>
    <xf numFmtId="49" fontId="4" fillId="0" borderId="45" xfId="0" applyFont="1" applyBorder="1" applyAlignment="1">
      <alignment/>
    </xf>
    <xf numFmtId="0" fontId="0" fillId="0" borderId="46" xfId="0" applyBorder="1" applyAlignment="1">
      <alignment/>
    </xf>
    <xf numFmtId="49" fontId="4" fillId="0" borderId="46" xfId="0" applyFont="1" applyBorder="1" applyAlignment="1">
      <alignment/>
    </xf>
    <xf numFmtId="0" fontId="4" fillId="0" borderId="46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29" xfId="0" applyFont="1" applyBorder="1" applyAlignment="1">
      <alignment/>
    </xf>
    <xf numFmtId="3" fontId="7" fillId="0" borderId="4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/>
    </xf>
    <xf numFmtId="3" fontId="6" fillId="0" borderId="3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0" borderId="48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0" fillId="0" borderId="39" xfId="0" applyFont="1" applyBorder="1" applyAlignment="1">
      <alignment wrapText="1"/>
    </xf>
    <xf numFmtId="0" fontId="0" fillId="0" borderId="50" xfId="0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3" fontId="4" fillId="0" borderId="27" xfId="0" applyFont="1" applyBorder="1" applyAlignment="1">
      <alignment horizontal="right"/>
    </xf>
    <xf numFmtId="3" fontId="4" fillId="0" borderId="5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tabSelected="1" workbookViewId="0" topLeftCell="A225">
      <selection activeCell="D161" sqref="D161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1.00390625" style="1" customWidth="1"/>
    <col min="6" max="6" width="10.421875" style="1" customWidth="1"/>
    <col min="7" max="7" width="10.8515625" style="1" customWidth="1"/>
    <col min="8" max="16384" width="9.140625" style="1" customWidth="1"/>
  </cols>
  <sheetData>
    <row r="1" spans="1:8" ht="15">
      <c r="A1" s="2"/>
      <c r="B1" s="2"/>
      <c r="C1" s="2"/>
      <c r="D1" s="165"/>
      <c r="E1" s="166"/>
      <c r="F1" s="221" t="s">
        <v>150</v>
      </c>
      <c r="G1" s="222"/>
      <c r="H1" s="222"/>
    </row>
    <row r="2" spans="1:8" ht="15">
      <c r="A2" s="2"/>
      <c r="B2" s="2"/>
      <c r="C2" s="2"/>
      <c r="D2" s="165"/>
      <c r="E2" s="167"/>
      <c r="F2" s="219" t="s">
        <v>152</v>
      </c>
      <c r="G2" s="220"/>
      <c r="H2" s="220"/>
    </row>
    <row r="3" spans="1:8" ht="15">
      <c r="A3" s="2"/>
      <c r="B3" s="2"/>
      <c r="C3" s="2"/>
      <c r="D3" s="165"/>
      <c r="E3" s="166"/>
      <c r="F3" s="219" t="s">
        <v>146</v>
      </c>
      <c r="G3" s="220"/>
      <c r="H3" s="220"/>
    </row>
    <row r="4" spans="1:8" ht="15">
      <c r="A4" s="2"/>
      <c r="B4" s="2"/>
      <c r="C4" s="2"/>
      <c r="D4" s="165"/>
      <c r="E4" s="166"/>
      <c r="F4" s="219" t="s">
        <v>147</v>
      </c>
      <c r="G4" s="220"/>
      <c r="H4" s="220"/>
    </row>
    <row r="5" spans="1:7" ht="15.75">
      <c r="A5" s="227" t="s">
        <v>151</v>
      </c>
      <c r="B5" s="227"/>
      <c r="C5" s="227"/>
      <c r="D5" s="227"/>
      <c r="E5" s="227"/>
      <c r="F5" s="227"/>
      <c r="G5" s="3"/>
    </row>
    <row r="6" spans="1:7" ht="12.75">
      <c r="A6" s="4"/>
      <c r="B6" s="4"/>
      <c r="C6" s="4"/>
      <c r="D6" s="4"/>
      <c r="E6" s="4"/>
      <c r="F6" s="4"/>
      <c r="G6" s="3"/>
    </row>
    <row r="7" spans="1:7" ht="13.5" customHeight="1" thickBot="1">
      <c r="A7" s="5" t="s">
        <v>0</v>
      </c>
      <c r="B7" s="5"/>
      <c r="C7" s="5"/>
      <c r="D7" s="228" t="s">
        <v>1</v>
      </c>
      <c r="E7" s="225" t="s">
        <v>121</v>
      </c>
      <c r="F7" s="225" t="s">
        <v>122</v>
      </c>
      <c r="G7" s="223" t="s">
        <v>145</v>
      </c>
    </row>
    <row r="8" spans="1:8" ht="28.5" customHeight="1" thickTop="1">
      <c r="A8" s="5" t="s">
        <v>2</v>
      </c>
      <c r="B8" s="7" t="s">
        <v>3</v>
      </c>
      <c r="C8" s="7" t="s">
        <v>4</v>
      </c>
      <c r="D8" s="229"/>
      <c r="E8" s="226"/>
      <c r="F8" s="226"/>
      <c r="G8" s="224"/>
      <c r="H8" s="8"/>
    </row>
    <row r="9" spans="1:7" ht="25.5" customHeight="1">
      <c r="A9" s="9" t="s">
        <v>5</v>
      </c>
      <c r="B9" s="10"/>
      <c r="C9" s="11"/>
      <c r="D9" s="12" t="s">
        <v>6</v>
      </c>
      <c r="E9" s="151">
        <f>E10+E13</f>
        <v>6500</v>
      </c>
      <c r="F9" s="151">
        <f>F10+F13</f>
        <v>0</v>
      </c>
      <c r="G9" s="151">
        <f>G10+G13</f>
        <v>6500</v>
      </c>
    </row>
    <row r="10" spans="1:7" ht="38.25">
      <c r="A10" s="22"/>
      <c r="B10" s="14" t="s">
        <v>8</v>
      </c>
      <c r="C10" s="23"/>
      <c r="D10" s="24" t="s">
        <v>9</v>
      </c>
      <c r="E10" s="144">
        <f>SUM(E11:E11)</f>
        <v>2500</v>
      </c>
      <c r="F10" s="144">
        <f>SUM(F11:F11)</f>
        <v>0</v>
      </c>
      <c r="G10" s="173">
        <f aca="true" t="shared" si="0" ref="G10:G60">SUM(E10:F10)</f>
        <v>2500</v>
      </c>
    </row>
    <row r="11" spans="1:7" ht="12.75">
      <c r="A11" s="25"/>
      <c r="B11" s="18"/>
      <c r="C11" s="26" t="s">
        <v>12</v>
      </c>
      <c r="D11" s="29" t="s">
        <v>13</v>
      </c>
      <c r="E11" s="131">
        <v>2500</v>
      </c>
      <c r="F11" s="136"/>
      <c r="G11" s="174">
        <f t="shared" si="0"/>
        <v>2500</v>
      </c>
    </row>
    <row r="12" spans="1:7" ht="12.75">
      <c r="A12" s="25"/>
      <c r="B12" s="18"/>
      <c r="C12" s="26"/>
      <c r="D12" s="20"/>
      <c r="E12" s="131"/>
      <c r="F12" s="136"/>
      <c r="G12" s="174"/>
    </row>
    <row r="13" spans="1:7" ht="12.75">
      <c r="A13" s="25"/>
      <c r="B13" s="14" t="s">
        <v>14</v>
      </c>
      <c r="C13" s="26"/>
      <c r="D13" s="16" t="s">
        <v>15</v>
      </c>
      <c r="E13" s="138">
        <f>SUM(E14)</f>
        <v>4000</v>
      </c>
      <c r="F13" s="138">
        <f>SUM(F14)</f>
        <v>0</v>
      </c>
      <c r="G13" s="173">
        <f t="shared" si="0"/>
        <v>4000</v>
      </c>
    </row>
    <row r="14" spans="1:7" ht="27.75" customHeight="1">
      <c r="A14" s="25"/>
      <c r="B14" s="18"/>
      <c r="C14" s="26" t="s">
        <v>16</v>
      </c>
      <c r="D14" s="29" t="s">
        <v>17</v>
      </c>
      <c r="E14" s="131">
        <v>4000</v>
      </c>
      <c r="F14" s="136"/>
      <c r="G14" s="174">
        <f t="shared" si="0"/>
        <v>4000</v>
      </c>
    </row>
    <row r="15" spans="1:7" ht="12.75">
      <c r="A15" s="31"/>
      <c r="B15" s="32"/>
      <c r="C15" s="33"/>
      <c r="D15" s="34"/>
      <c r="E15" s="142"/>
      <c r="F15" s="175"/>
      <c r="G15" s="176"/>
    </row>
    <row r="16" spans="1:7" ht="24" customHeight="1">
      <c r="A16" s="35">
        <v>600</v>
      </c>
      <c r="B16" s="18"/>
      <c r="C16" s="36"/>
      <c r="D16" s="21" t="s">
        <v>18</v>
      </c>
      <c r="E16" s="37">
        <f>E17+E20</f>
        <v>7304365</v>
      </c>
      <c r="F16" s="37">
        <f>F17+F20</f>
        <v>0</v>
      </c>
      <c r="G16" s="123">
        <f t="shared" si="0"/>
        <v>7304365</v>
      </c>
    </row>
    <row r="17" spans="1:7" ht="12.75">
      <c r="A17" s="35"/>
      <c r="B17" s="18">
        <v>60004</v>
      </c>
      <c r="C17" s="38"/>
      <c r="D17" s="16" t="s">
        <v>19</v>
      </c>
      <c r="E17" s="30">
        <f>SUM(E18)</f>
        <v>120000</v>
      </c>
      <c r="F17" s="30">
        <f>SUM(F18)</f>
        <v>0</v>
      </c>
      <c r="G17" s="122">
        <f t="shared" si="0"/>
        <v>120000</v>
      </c>
    </row>
    <row r="18" spans="1:7" ht="12.75">
      <c r="A18" s="35"/>
      <c r="B18" s="18"/>
      <c r="C18" s="26" t="s">
        <v>12</v>
      </c>
      <c r="D18" s="28" t="s">
        <v>114</v>
      </c>
      <c r="E18" s="1">
        <v>120000</v>
      </c>
      <c r="F18" s="117"/>
      <c r="G18" s="121">
        <f t="shared" si="0"/>
        <v>120000</v>
      </c>
    </row>
    <row r="19" spans="1:7" ht="12" customHeight="1">
      <c r="A19" s="39"/>
      <c r="B19" s="18"/>
      <c r="C19" s="26"/>
      <c r="D19" s="29"/>
      <c r="F19" s="117"/>
      <c r="G19" s="121"/>
    </row>
    <row r="20" spans="1:7" ht="15.75" customHeight="1">
      <c r="A20" s="39"/>
      <c r="B20" s="18">
        <v>60016</v>
      </c>
      <c r="C20" s="23"/>
      <c r="D20" s="24" t="s">
        <v>20</v>
      </c>
      <c r="E20" s="17">
        <f>SUM(E21:E24)</f>
        <v>7184365</v>
      </c>
      <c r="F20" s="17">
        <f>SUM(F21:F23)</f>
        <v>0</v>
      </c>
      <c r="G20" s="122">
        <f t="shared" si="0"/>
        <v>7184365</v>
      </c>
    </row>
    <row r="21" spans="1:7" ht="15.75" customHeight="1">
      <c r="A21" s="39"/>
      <c r="B21" s="18"/>
      <c r="C21" s="26" t="s">
        <v>21</v>
      </c>
      <c r="D21" s="29" t="s">
        <v>22</v>
      </c>
      <c r="E21" s="131">
        <v>327800</v>
      </c>
      <c r="F21" s="117"/>
      <c r="G21" s="121">
        <f t="shared" si="0"/>
        <v>327800</v>
      </c>
    </row>
    <row r="22" spans="1:7" ht="16.5" customHeight="1">
      <c r="A22" s="39"/>
      <c r="B22" s="18"/>
      <c r="C22" s="26" t="s">
        <v>12</v>
      </c>
      <c r="D22" s="29" t="s">
        <v>13</v>
      </c>
      <c r="E22" s="131">
        <v>330000</v>
      </c>
      <c r="F22" s="117"/>
      <c r="G22" s="121">
        <f t="shared" si="0"/>
        <v>330000</v>
      </c>
    </row>
    <row r="23" spans="1:7" ht="14.25" customHeight="1">
      <c r="A23" s="39"/>
      <c r="B23" s="40"/>
      <c r="C23" s="26" t="s">
        <v>23</v>
      </c>
      <c r="D23" s="20" t="s">
        <v>7</v>
      </c>
      <c r="E23" s="131">
        <v>6426565</v>
      </c>
      <c r="F23" s="117"/>
      <c r="G23" s="121">
        <f t="shared" si="0"/>
        <v>6426565</v>
      </c>
    </row>
    <row r="24" spans="1:7" ht="53.25" customHeight="1">
      <c r="A24" s="79"/>
      <c r="B24" s="40"/>
      <c r="C24" s="26" t="s">
        <v>141</v>
      </c>
      <c r="D24" s="28" t="s">
        <v>140</v>
      </c>
      <c r="E24" s="131">
        <v>100000</v>
      </c>
      <c r="F24" s="117"/>
      <c r="G24" s="128">
        <f t="shared" si="0"/>
        <v>100000</v>
      </c>
    </row>
    <row r="25" spans="1:7" ht="14.25" customHeight="1">
      <c r="A25" s="41"/>
      <c r="B25" s="42"/>
      <c r="C25" s="33"/>
      <c r="D25" s="43"/>
      <c r="E25" s="142"/>
      <c r="F25" s="120"/>
      <c r="G25" s="124"/>
    </row>
    <row r="26" spans="1:7" ht="24" customHeight="1">
      <c r="A26" s="39">
        <v>700</v>
      </c>
      <c r="B26" s="18"/>
      <c r="C26" s="36"/>
      <c r="D26" s="21" t="s">
        <v>24</v>
      </c>
      <c r="E26" s="37">
        <f>E27+E30+E34</f>
        <v>1143500</v>
      </c>
      <c r="F26" s="37">
        <f>F27+F30+F34</f>
        <v>0</v>
      </c>
      <c r="G26" s="123">
        <f t="shared" si="0"/>
        <v>1143500</v>
      </c>
    </row>
    <row r="27" spans="1:7" ht="12.75">
      <c r="A27" s="39"/>
      <c r="B27" s="18">
        <v>70001</v>
      </c>
      <c r="C27" s="44"/>
      <c r="D27" s="16" t="s">
        <v>25</v>
      </c>
      <c r="E27" s="30">
        <f>SUM(E28:E28)</f>
        <v>200000</v>
      </c>
      <c r="F27" s="30">
        <f>SUM(F28)</f>
        <v>0</v>
      </c>
      <c r="G27" s="122">
        <f t="shared" si="0"/>
        <v>200000</v>
      </c>
    </row>
    <row r="28" spans="1:7" ht="43.5" customHeight="1">
      <c r="A28" s="39"/>
      <c r="B28" s="18"/>
      <c r="C28" s="45" t="s">
        <v>26</v>
      </c>
      <c r="D28" s="29" t="s">
        <v>115</v>
      </c>
      <c r="E28" s="131">
        <v>200000</v>
      </c>
      <c r="F28" s="117"/>
      <c r="G28" s="121">
        <f t="shared" si="0"/>
        <v>200000</v>
      </c>
    </row>
    <row r="29" spans="1:7" ht="12.75">
      <c r="A29" s="39"/>
      <c r="B29" s="18"/>
      <c r="C29" s="44"/>
      <c r="D29" s="21"/>
      <c r="E29" s="131"/>
      <c r="F29" s="117"/>
      <c r="G29" s="121"/>
    </row>
    <row r="30" spans="1:7" ht="12.75">
      <c r="A30" s="39"/>
      <c r="B30" s="18">
        <v>70005</v>
      </c>
      <c r="C30" s="46"/>
      <c r="D30" s="16" t="s">
        <v>27</v>
      </c>
      <c r="E30" s="144">
        <f>SUM(E31:E32)</f>
        <v>793500</v>
      </c>
      <c r="F30" s="17">
        <f>SUM(F31:F32)</f>
        <v>0</v>
      </c>
      <c r="G30" s="122">
        <f t="shared" si="0"/>
        <v>793500</v>
      </c>
    </row>
    <row r="31" spans="1:7" ht="15" customHeight="1">
      <c r="A31" s="39"/>
      <c r="B31" s="47"/>
      <c r="C31" s="26" t="s">
        <v>12</v>
      </c>
      <c r="D31" s="20" t="s">
        <v>116</v>
      </c>
      <c r="E31" s="131">
        <v>50000</v>
      </c>
      <c r="F31" s="117"/>
      <c r="G31" s="121">
        <f>SUM(E31:F31)</f>
        <v>50000</v>
      </c>
    </row>
    <row r="32" spans="1:7" ht="15" customHeight="1">
      <c r="A32" s="39"/>
      <c r="B32" s="47"/>
      <c r="C32" s="26" t="s">
        <v>28</v>
      </c>
      <c r="D32" s="20" t="s">
        <v>29</v>
      </c>
      <c r="E32" s="131">
        <v>743500</v>
      </c>
      <c r="F32" s="117"/>
      <c r="G32" s="121">
        <f t="shared" si="0"/>
        <v>743500</v>
      </c>
    </row>
    <row r="33" spans="1:7" ht="15" customHeight="1">
      <c r="A33" s="39"/>
      <c r="B33" s="47"/>
      <c r="C33" s="26"/>
      <c r="D33" s="20"/>
      <c r="E33" s="131"/>
      <c r="F33" s="117"/>
      <c r="G33" s="121"/>
    </row>
    <row r="34" spans="1:7" ht="15" customHeight="1">
      <c r="A34" s="39"/>
      <c r="B34" s="47">
        <v>70095</v>
      </c>
      <c r="C34" s="26"/>
      <c r="D34" s="16" t="s">
        <v>30</v>
      </c>
      <c r="E34" s="144">
        <f>E35</f>
        <v>150000</v>
      </c>
      <c r="F34" s="17">
        <f>F35</f>
        <v>0</v>
      </c>
      <c r="G34" s="122">
        <f t="shared" si="0"/>
        <v>150000</v>
      </c>
    </row>
    <row r="35" spans="1:7" ht="15" customHeight="1">
      <c r="A35" s="39"/>
      <c r="B35" s="47"/>
      <c r="C35" s="26" t="s">
        <v>23</v>
      </c>
      <c r="D35" s="20" t="s">
        <v>7</v>
      </c>
      <c r="E35" s="131">
        <v>150000</v>
      </c>
      <c r="F35" s="117"/>
      <c r="G35" s="121">
        <f t="shared" si="0"/>
        <v>150000</v>
      </c>
    </row>
    <row r="36" spans="1:7" ht="15" customHeight="1">
      <c r="A36" s="41"/>
      <c r="B36" s="48"/>
      <c r="C36" s="33"/>
      <c r="D36" s="49"/>
      <c r="E36" s="119"/>
      <c r="F36" s="120"/>
      <c r="G36" s="124"/>
    </row>
    <row r="37" spans="1:7" ht="25.5" customHeight="1">
      <c r="A37" s="39">
        <v>710</v>
      </c>
      <c r="B37" s="18"/>
      <c r="C37" s="26"/>
      <c r="D37" s="21" t="s">
        <v>31</v>
      </c>
      <c r="E37" s="37">
        <f>E38+E41</f>
        <v>350000</v>
      </c>
      <c r="F37" s="37">
        <f>F38+F41</f>
        <v>0</v>
      </c>
      <c r="G37" s="123">
        <f t="shared" si="0"/>
        <v>350000</v>
      </c>
    </row>
    <row r="38" spans="1:7" ht="12.75">
      <c r="A38" s="39"/>
      <c r="B38" s="18">
        <v>71004</v>
      </c>
      <c r="C38" s="26"/>
      <c r="D38" s="16" t="s">
        <v>32</v>
      </c>
      <c r="E38" s="30">
        <f>SUM(E39)</f>
        <v>150000</v>
      </c>
      <c r="F38" s="30">
        <f>SUM(F39)</f>
        <v>0</v>
      </c>
      <c r="G38" s="122">
        <f t="shared" si="0"/>
        <v>150000</v>
      </c>
    </row>
    <row r="39" spans="1:7" ht="12.75">
      <c r="A39" s="39"/>
      <c r="B39" s="18"/>
      <c r="C39" s="26" t="s">
        <v>12</v>
      </c>
      <c r="D39" s="20" t="s">
        <v>13</v>
      </c>
      <c r="E39" s="131">
        <v>150000</v>
      </c>
      <c r="F39" s="117"/>
      <c r="G39" s="121">
        <f t="shared" si="0"/>
        <v>150000</v>
      </c>
    </row>
    <row r="40" spans="1:7" ht="12.75">
      <c r="A40" s="39"/>
      <c r="B40" s="18"/>
      <c r="C40" s="26"/>
      <c r="D40" s="16"/>
      <c r="F40" s="117"/>
      <c r="G40" s="121"/>
    </row>
    <row r="41" spans="1:7" ht="12.75">
      <c r="A41" s="39"/>
      <c r="B41" s="18">
        <v>71013</v>
      </c>
      <c r="C41" s="26"/>
      <c r="D41" s="16" t="s">
        <v>33</v>
      </c>
      <c r="E41" s="30">
        <f>SUM(E42)</f>
        <v>200000</v>
      </c>
      <c r="F41" s="30">
        <f>SUM(F42)</f>
        <v>0</v>
      </c>
      <c r="G41" s="122">
        <f t="shared" si="0"/>
        <v>200000</v>
      </c>
    </row>
    <row r="42" spans="1:7" ht="12.75">
      <c r="A42" s="39"/>
      <c r="B42" s="18"/>
      <c r="C42" s="26" t="s">
        <v>12</v>
      </c>
      <c r="D42" s="20" t="s">
        <v>13</v>
      </c>
      <c r="E42" s="131">
        <v>200000</v>
      </c>
      <c r="F42" s="117"/>
      <c r="G42" s="121">
        <f t="shared" si="0"/>
        <v>200000</v>
      </c>
    </row>
    <row r="43" spans="1:7" ht="12.75">
      <c r="A43" s="41"/>
      <c r="B43" s="32"/>
      <c r="C43" s="33"/>
      <c r="D43" s="49"/>
      <c r="E43" s="119"/>
      <c r="F43" s="120"/>
      <c r="G43" s="125"/>
    </row>
    <row r="44" spans="1:7" ht="24.75" customHeight="1">
      <c r="A44" s="39">
        <v>750</v>
      </c>
      <c r="B44" s="47"/>
      <c r="C44" s="15"/>
      <c r="D44" s="21" t="s">
        <v>34</v>
      </c>
      <c r="E44" s="37">
        <f>SUM(E45+E51+E59+E83+E79)</f>
        <v>4227327</v>
      </c>
      <c r="F44" s="37">
        <f>SUM(F45+F51+F59)</f>
        <v>232992</v>
      </c>
      <c r="G44" s="123">
        <f t="shared" si="0"/>
        <v>4460319</v>
      </c>
    </row>
    <row r="45" spans="1:7" ht="12.75">
      <c r="A45" s="39"/>
      <c r="B45" s="18">
        <v>75011</v>
      </c>
      <c r="C45" s="50"/>
      <c r="D45" s="51" t="s">
        <v>35</v>
      </c>
      <c r="E45" s="17">
        <f>SUM(E46:E49)</f>
        <v>0</v>
      </c>
      <c r="F45" s="17">
        <f>SUM(F46:F49)</f>
        <v>232992</v>
      </c>
      <c r="G45" s="122">
        <f t="shared" si="0"/>
        <v>232992</v>
      </c>
    </row>
    <row r="46" spans="1:7" ht="12.75">
      <c r="A46" s="39"/>
      <c r="B46" s="18"/>
      <c r="C46" s="19">
        <v>4010</v>
      </c>
      <c r="D46" s="27" t="s">
        <v>36</v>
      </c>
      <c r="E46" s="131"/>
      <c r="F46" s="136">
        <v>176992</v>
      </c>
      <c r="G46" s="121">
        <f t="shared" si="0"/>
        <v>176992</v>
      </c>
    </row>
    <row r="47" spans="1:7" ht="12.75">
      <c r="A47" s="39"/>
      <c r="B47" s="18"/>
      <c r="C47" s="19">
        <v>4040</v>
      </c>
      <c r="D47" s="27" t="s">
        <v>37</v>
      </c>
      <c r="E47" s="131"/>
      <c r="F47" s="136">
        <v>21000</v>
      </c>
      <c r="G47" s="121">
        <f t="shared" si="0"/>
        <v>21000</v>
      </c>
    </row>
    <row r="48" spans="1:7" ht="12.75">
      <c r="A48" s="39"/>
      <c r="B48" s="18"/>
      <c r="C48" s="19">
        <v>4110</v>
      </c>
      <c r="D48" s="27" t="s">
        <v>38</v>
      </c>
      <c r="E48" s="131"/>
      <c r="F48" s="136">
        <v>30000</v>
      </c>
      <c r="G48" s="121">
        <f t="shared" si="0"/>
        <v>30000</v>
      </c>
    </row>
    <row r="49" spans="1:7" ht="12.75">
      <c r="A49" s="39"/>
      <c r="B49" s="18"/>
      <c r="C49" s="19">
        <v>4120</v>
      </c>
      <c r="D49" s="27" t="s">
        <v>39</v>
      </c>
      <c r="E49" s="131"/>
      <c r="F49" s="136">
        <v>5000</v>
      </c>
      <c r="G49" s="121">
        <f t="shared" si="0"/>
        <v>5000</v>
      </c>
    </row>
    <row r="50" spans="1:7" ht="12.75">
      <c r="A50" s="39"/>
      <c r="B50" s="18"/>
      <c r="C50" s="19"/>
      <c r="D50" s="27"/>
      <c r="E50" s="131"/>
      <c r="F50" s="117"/>
      <c r="G50" s="121"/>
    </row>
    <row r="51" spans="1:7" ht="12.75">
      <c r="A51" s="39"/>
      <c r="B51" s="18">
        <v>75022</v>
      </c>
      <c r="C51" s="50"/>
      <c r="D51" s="51" t="s">
        <v>40</v>
      </c>
      <c r="E51" s="144">
        <f>SUM(E52:E57)</f>
        <v>152200</v>
      </c>
      <c r="F51" s="17">
        <f>SUM(F52:F56)</f>
        <v>0</v>
      </c>
      <c r="G51" s="122">
        <f t="shared" si="0"/>
        <v>152200</v>
      </c>
    </row>
    <row r="52" spans="1:7" ht="12.75">
      <c r="A52" s="39"/>
      <c r="B52" s="18"/>
      <c r="C52" s="19">
        <v>3030</v>
      </c>
      <c r="D52" s="27" t="s">
        <v>41</v>
      </c>
      <c r="E52" s="131">
        <v>120000</v>
      </c>
      <c r="F52" s="117"/>
      <c r="G52" s="121">
        <f t="shared" si="0"/>
        <v>120000</v>
      </c>
    </row>
    <row r="53" spans="1:7" ht="12.75">
      <c r="A53" s="39"/>
      <c r="B53" s="18"/>
      <c r="C53" s="19">
        <v>4210</v>
      </c>
      <c r="D53" s="52" t="s">
        <v>117</v>
      </c>
      <c r="E53" s="131">
        <v>10000</v>
      </c>
      <c r="F53" s="117"/>
      <c r="G53" s="121">
        <f t="shared" si="0"/>
        <v>10000</v>
      </c>
    </row>
    <row r="54" spans="1:7" ht="12.75">
      <c r="A54" s="39"/>
      <c r="B54" s="18"/>
      <c r="C54" s="19">
        <v>4300</v>
      </c>
      <c r="D54" s="27" t="s">
        <v>13</v>
      </c>
      <c r="E54" s="131">
        <v>20000</v>
      </c>
      <c r="F54" s="117"/>
      <c r="G54" s="121">
        <f t="shared" si="0"/>
        <v>20000</v>
      </c>
    </row>
    <row r="55" spans="1:7" ht="12.75">
      <c r="A55" s="39"/>
      <c r="B55" s="18"/>
      <c r="C55" s="19">
        <v>4410</v>
      </c>
      <c r="D55" s="27" t="s">
        <v>42</v>
      </c>
      <c r="E55" s="131">
        <v>1000</v>
      </c>
      <c r="F55" s="117"/>
      <c r="G55" s="121">
        <f t="shared" si="0"/>
        <v>1000</v>
      </c>
    </row>
    <row r="56" spans="1:7" ht="12.75">
      <c r="A56" s="39"/>
      <c r="B56" s="18"/>
      <c r="C56" s="19">
        <v>4420</v>
      </c>
      <c r="D56" s="27" t="s">
        <v>43</v>
      </c>
      <c r="E56" s="131">
        <v>1000</v>
      </c>
      <c r="F56" s="117"/>
      <c r="G56" s="121">
        <f t="shared" si="0"/>
        <v>1000</v>
      </c>
    </row>
    <row r="57" spans="1:7" ht="12.75">
      <c r="A57" s="39"/>
      <c r="B57" s="18"/>
      <c r="C57" s="19">
        <v>4430</v>
      </c>
      <c r="D57" s="27" t="s">
        <v>119</v>
      </c>
      <c r="E57" s="131">
        <v>200</v>
      </c>
      <c r="F57" s="117"/>
      <c r="G57" s="121">
        <f t="shared" si="0"/>
        <v>200</v>
      </c>
    </row>
    <row r="58" spans="1:7" ht="12.75">
      <c r="A58" s="39"/>
      <c r="B58" s="18"/>
      <c r="C58" s="19"/>
      <c r="D58" s="27"/>
      <c r="E58" s="131"/>
      <c r="F58" s="117"/>
      <c r="G58" s="121"/>
    </row>
    <row r="59" spans="1:7" ht="12.75">
      <c r="A59" s="39"/>
      <c r="B59" s="18">
        <v>75023</v>
      </c>
      <c r="C59" s="19"/>
      <c r="D59" s="51" t="s">
        <v>44</v>
      </c>
      <c r="E59" s="144">
        <f>SUM(E60:E77)</f>
        <v>3988127</v>
      </c>
      <c r="F59" s="17">
        <f>SUM(F60:F77)</f>
        <v>0</v>
      </c>
      <c r="G59" s="122">
        <f t="shared" si="0"/>
        <v>3988127</v>
      </c>
    </row>
    <row r="60" spans="1:7" ht="12.75">
      <c r="A60" s="39"/>
      <c r="B60" s="18"/>
      <c r="C60" s="19">
        <v>3020</v>
      </c>
      <c r="D60" s="53" t="s">
        <v>45</v>
      </c>
      <c r="E60" s="131">
        <v>2000</v>
      </c>
      <c r="F60" s="117"/>
      <c r="G60" s="121">
        <f t="shared" si="0"/>
        <v>2000</v>
      </c>
    </row>
    <row r="61" spans="1:7" ht="12.75">
      <c r="A61" s="39"/>
      <c r="B61" s="18"/>
      <c r="C61" s="19">
        <v>4010</v>
      </c>
      <c r="D61" s="27" t="s">
        <v>36</v>
      </c>
      <c r="E61" s="131">
        <v>2150000</v>
      </c>
      <c r="F61" s="117"/>
      <c r="G61" s="121">
        <f aca="true" t="shared" si="1" ref="G61:G113">SUM(E61:F61)</f>
        <v>2150000</v>
      </c>
    </row>
    <row r="62" spans="1:7" ht="12.75">
      <c r="A62" s="39"/>
      <c r="B62" s="18"/>
      <c r="C62" s="19">
        <v>4040</v>
      </c>
      <c r="D62" s="27" t="s">
        <v>37</v>
      </c>
      <c r="E62" s="131">
        <v>124720</v>
      </c>
      <c r="F62" s="117"/>
      <c r="G62" s="121">
        <f t="shared" si="1"/>
        <v>124720</v>
      </c>
    </row>
    <row r="63" spans="1:7" ht="12.75">
      <c r="A63" s="39"/>
      <c r="B63" s="18"/>
      <c r="C63" s="19">
        <v>4110</v>
      </c>
      <c r="D63" s="27" t="s">
        <v>38</v>
      </c>
      <c r="E63" s="131">
        <v>415834</v>
      </c>
      <c r="F63" s="117"/>
      <c r="G63" s="121">
        <f t="shared" si="1"/>
        <v>415834</v>
      </c>
    </row>
    <row r="64" spans="1:7" ht="12.75">
      <c r="A64" s="39"/>
      <c r="B64" s="18"/>
      <c r="C64" s="19">
        <v>4120</v>
      </c>
      <c r="D64" s="27" t="s">
        <v>39</v>
      </c>
      <c r="E64" s="131">
        <v>57364</v>
      </c>
      <c r="F64" s="117"/>
      <c r="G64" s="121">
        <f t="shared" si="1"/>
        <v>57364</v>
      </c>
    </row>
    <row r="65" spans="1:7" ht="16.5" customHeight="1">
      <c r="A65" s="39"/>
      <c r="B65" s="18"/>
      <c r="C65" s="19">
        <v>4140</v>
      </c>
      <c r="D65" s="52" t="s">
        <v>46</v>
      </c>
      <c r="E65" s="131">
        <v>25870</v>
      </c>
      <c r="F65" s="117"/>
      <c r="G65" s="121">
        <f t="shared" si="1"/>
        <v>25870</v>
      </c>
    </row>
    <row r="66" spans="1:7" ht="14.25" customHeight="1">
      <c r="A66" s="39"/>
      <c r="B66" s="18"/>
      <c r="C66" s="19">
        <v>4170</v>
      </c>
      <c r="D66" s="52" t="s">
        <v>130</v>
      </c>
      <c r="E66" s="131">
        <v>56239</v>
      </c>
      <c r="F66" s="117"/>
      <c r="G66" s="121">
        <f t="shared" si="1"/>
        <v>56239</v>
      </c>
    </row>
    <row r="67" spans="1:7" ht="15.75" customHeight="1">
      <c r="A67" s="39"/>
      <c r="B67" s="18"/>
      <c r="C67" s="19">
        <v>4210</v>
      </c>
      <c r="D67" s="53" t="s">
        <v>117</v>
      </c>
      <c r="E67" s="131">
        <v>230000</v>
      </c>
      <c r="F67" s="117"/>
      <c r="G67" s="121">
        <f t="shared" si="1"/>
        <v>230000</v>
      </c>
    </row>
    <row r="68" spans="1:7" ht="12.75">
      <c r="A68" s="39"/>
      <c r="B68" s="18"/>
      <c r="C68" s="19">
        <v>4260</v>
      </c>
      <c r="D68" s="27" t="s">
        <v>47</v>
      </c>
      <c r="E68" s="131">
        <v>114000</v>
      </c>
      <c r="F68" s="117"/>
      <c r="G68" s="121">
        <f t="shared" si="1"/>
        <v>114000</v>
      </c>
    </row>
    <row r="69" spans="1:7" ht="18.75" customHeight="1">
      <c r="A69" s="39"/>
      <c r="B69" s="18"/>
      <c r="C69" s="19">
        <v>4270</v>
      </c>
      <c r="D69" s="52" t="s">
        <v>118</v>
      </c>
      <c r="E69" s="131">
        <v>84000</v>
      </c>
      <c r="F69" s="117"/>
      <c r="G69" s="121">
        <f t="shared" si="1"/>
        <v>84000</v>
      </c>
    </row>
    <row r="70" spans="1:7" ht="17.25" customHeight="1">
      <c r="A70" s="39"/>
      <c r="B70" s="18"/>
      <c r="C70" s="19">
        <v>4300</v>
      </c>
      <c r="D70" s="53" t="s">
        <v>116</v>
      </c>
      <c r="E70" s="131">
        <v>578100</v>
      </c>
      <c r="F70" s="117"/>
      <c r="G70" s="121">
        <f t="shared" si="1"/>
        <v>578100</v>
      </c>
    </row>
    <row r="71" spans="1:7" ht="14.25" customHeight="1">
      <c r="A71" s="39"/>
      <c r="B71" s="18"/>
      <c r="C71" s="19">
        <v>4350</v>
      </c>
      <c r="D71" s="53" t="s">
        <v>135</v>
      </c>
      <c r="E71" s="131">
        <v>5000</v>
      </c>
      <c r="F71" s="117"/>
      <c r="G71" s="121">
        <f t="shared" si="1"/>
        <v>5000</v>
      </c>
    </row>
    <row r="72" spans="1:7" ht="12.75">
      <c r="A72" s="39"/>
      <c r="B72" s="18"/>
      <c r="C72" s="19">
        <v>4410</v>
      </c>
      <c r="D72" s="27" t="s">
        <v>42</v>
      </c>
      <c r="E72" s="131">
        <v>25000</v>
      </c>
      <c r="F72" s="117"/>
      <c r="G72" s="121">
        <f t="shared" si="1"/>
        <v>25000</v>
      </c>
    </row>
    <row r="73" spans="1:7" ht="12.75">
      <c r="A73" s="39"/>
      <c r="B73" s="18"/>
      <c r="C73" s="19">
        <v>4420</v>
      </c>
      <c r="D73" s="27" t="s">
        <v>43</v>
      </c>
      <c r="E73" s="131">
        <v>2000</v>
      </c>
      <c r="F73" s="117"/>
      <c r="G73" s="121">
        <f t="shared" si="1"/>
        <v>2000</v>
      </c>
    </row>
    <row r="74" spans="1:7" ht="12.75">
      <c r="A74" s="39"/>
      <c r="B74" s="18"/>
      <c r="C74" s="19">
        <v>4430</v>
      </c>
      <c r="D74" s="27" t="s">
        <v>119</v>
      </c>
      <c r="E74" s="131">
        <v>20000</v>
      </c>
      <c r="F74" s="117"/>
      <c r="G74" s="121">
        <f t="shared" si="1"/>
        <v>20000</v>
      </c>
    </row>
    <row r="75" spans="1:7" ht="12.75">
      <c r="A75" s="39"/>
      <c r="B75" s="18"/>
      <c r="C75" s="19">
        <v>4440</v>
      </c>
      <c r="D75" s="27" t="s">
        <v>48</v>
      </c>
      <c r="E75" s="131">
        <v>60000</v>
      </c>
      <c r="F75" s="117"/>
      <c r="G75" s="121">
        <f t="shared" si="1"/>
        <v>60000</v>
      </c>
    </row>
    <row r="76" spans="1:7" ht="12.75">
      <c r="A76" s="39"/>
      <c r="B76" s="18"/>
      <c r="C76" s="19">
        <v>4530</v>
      </c>
      <c r="D76" s="27" t="s">
        <v>110</v>
      </c>
      <c r="E76" s="131">
        <v>3000</v>
      </c>
      <c r="F76" s="117"/>
      <c r="G76" s="121">
        <f t="shared" si="1"/>
        <v>3000</v>
      </c>
    </row>
    <row r="77" spans="1:7" ht="18.75" customHeight="1">
      <c r="A77" s="39"/>
      <c r="B77" s="18"/>
      <c r="C77" s="26" t="s">
        <v>28</v>
      </c>
      <c r="D77" s="53" t="s">
        <v>49</v>
      </c>
      <c r="E77" s="131">
        <v>35000</v>
      </c>
      <c r="F77" s="117"/>
      <c r="G77" s="121">
        <f t="shared" si="1"/>
        <v>35000</v>
      </c>
    </row>
    <row r="78" spans="1:7" ht="12.75">
      <c r="A78" s="79"/>
      <c r="B78" s="18"/>
      <c r="C78" s="26"/>
      <c r="D78" s="53"/>
      <c r="E78" s="131"/>
      <c r="F78" s="117"/>
      <c r="G78" s="128"/>
    </row>
    <row r="79" spans="1:7" ht="12.75">
      <c r="A79" s="79"/>
      <c r="B79" s="18">
        <v>75075</v>
      </c>
      <c r="C79" s="26"/>
      <c r="D79" s="55" t="s">
        <v>136</v>
      </c>
      <c r="E79" s="180">
        <f>SUM(E80:E81)</f>
        <v>85000</v>
      </c>
      <c r="F79" s="169">
        <f>SUM(F80:F81)</f>
        <v>0</v>
      </c>
      <c r="G79" s="179">
        <f t="shared" si="1"/>
        <v>85000</v>
      </c>
    </row>
    <row r="80" spans="1:7" ht="12.75">
      <c r="A80" s="79"/>
      <c r="B80" s="18"/>
      <c r="C80" s="19">
        <v>4210</v>
      </c>
      <c r="D80" s="53" t="s">
        <v>117</v>
      </c>
      <c r="E80" s="131">
        <v>55000</v>
      </c>
      <c r="F80" s="117"/>
      <c r="G80" s="121">
        <f t="shared" si="1"/>
        <v>55000</v>
      </c>
    </row>
    <row r="81" spans="1:7" ht="12.75">
      <c r="A81" s="79"/>
      <c r="B81" s="18"/>
      <c r="C81" s="19">
        <v>4300</v>
      </c>
      <c r="D81" s="53" t="s">
        <v>116</v>
      </c>
      <c r="E81" s="131">
        <v>30000</v>
      </c>
      <c r="F81" s="117"/>
      <c r="G81" s="121">
        <f t="shared" si="1"/>
        <v>30000</v>
      </c>
    </row>
    <row r="82" spans="1:7" ht="12.75" customHeight="1">
      <c r="A82" s="79"/>
      <c r="B82" s="18"/>
      <c r="C82" s="26"/>
      <c r="D82" s="53"/>
      <c r="E82" s="131"/>
      <c r="F82" s="117"/>
      <c r="G82" s="121"/>
    </row>
    <row r="83" spans="1:7" ht="12.75" customHeight="1">
      <c r="A83" s="79"/>
      <c r="B83" s="18">
        <v>75095</v>
      </c>
      <c r="C83" s="26"/>
      <c r="D83" s="55" t="s">
        <v>30</v>
      </c>
      <c r="E83" s="169">
        <f>SUM(E84)</f>
        <v>2000</v>
      </c>
      <c r="F83" s="141"/>
      <c r="G83" s="122">
        <f t="shared" si="1"/>
        <v>2000</v>
      </c>
    </row>
    <row r="84" spans="1:7" ht="45" customHeight="1">
      <c r="A84" s="79"/>
      <c r="B84" s="18"/>
      <c r="C84" s="26" t="s">
        <v>133</v>
      </c>
      <c r="D84" s="53" t="s">
        <v>139</v>
      </c>
      <c r="E84" s="131">
        <v>2000</v>
      </c>
      <c r="F84" s="117"/>
      <c r="G84" s="121">
        <f t="shared" si="1"/>
        <v>2000</v>
      </c>
    </row>
    <row r="85" spans="1:7" ht="12.75" customHeight="1">
      <c r="A85" s="41"/>
      <c r="B85" s="32"/>
      <c r="C85" s="82"/>
      <c r="D85" s="127"/>
      <c r="E85" s="150"/>
      <c r="F85" s="120"/>
      <c r="G85" s="125"/>
    </row>
    <row r="86" spans="1:7" ht="30.75" customHeight="1">
      <c r="A86" s="39">
        <v>751</v>
      </c>
      <c r="B86" s="18"/>
      <c r="C86" s="84"/>
      <c r="D86" s="126" t="s">
        <v>52</v>
      </c>
      <c r="E86" s="171">
        <f>E87</f>
        <v>0</v>
      </c>
      <c r="F86" s="171">
        <f>F87</f>
        <v>5160</v>
      </c>
      <c r="G86" s="171">
        <f>G87</f>
        <v>5160</v>
      </c>
    </row>
    <row r="87" spans="1:7" ht="17.25" customHeight="1">
      <c r="A87" s="39"/>
      <c r="B87" s="18">
        <v>75101</v>
      </c>
      <c r="C87" s="26"/>
      <c r="D87" s="170" t="s">
        <v>53</v>
      </c>
      <c r="E87" s="172">
        <f>SUM(E88:E89)</f>
        <v>0</v>
      </c>
      <c r="F87" s="30">
        <f>SUM(F88:F89)</f>
        <v>5160</v>
      </c>
      <c r="G87" s="122">
        <f t="shared" si="1"/>
        <v>5160</v>
      </c>
    </row>
    <row r="88" spans="1:7" ht="17.25" customHeight="1">
      <c r="A88" s="39"/>
      <c r="B88" s="18"/>
      <c r="C88" s="19">
        <v>4210</v>
      </c>
      <c r="D88" s="101" t="s">
        <v>11</v>
      </c>
      <c r="E88" s="136"/>
      <c r="F88" s="117">
        <v>2500</v>
      </c>
      <c r="G88" s="121">
        <f t="shared" si="1"/>
        <v>2500</v>
      </c>
    </row>
    <row r="89" spans="1:7" ht="14.25" customHeight="1">
      <c r="A89" s="39"/>
      <c r="B89" s="18"/>
      <c r="C89" s="19">
        <v>4300</v>
      </c>
      <c r="D89" s="101" t="s">
        <v>13</v>
      </c>
      <c r="E89" s="136"/>
      <c r="F89" s="117">
        <v>2660</v>
      </c>
      <c r="G89" s="121">
        <f t="shared" si="1"/>
        <v>2660</v>
      </c>
    </row>
    <row r="90" spans="1:7" ht="12" customHeight="1">
      <c r="A90" s="41"/>
      <c r="B90" s="32"/>
      <c r="C90" s="57"/>
      <c r="D90" s="56"/>
      <c r="E90" s="142"/>
      <c r="F90" s="120"/>
      <c r="G90" s="125"/>
    </row>
    <row r="91" spans="1:7" ht="29.25" customHeight="1">
      <c r="A91" s="39">
        <v>754</v>
      </c>
      <c r="B91" s="18"/>
      <c r="C91" s="59"/>
      <c r="D91" s="60" t="s">
        <v>54</v>
      </c>
      <c r="E91" s="153">
        <f>E92+E106+E110</f>
        <v>649554</v>
      </c>
      <c r="F91" s="37">
        <f>F92+F106+F110</f>
        <v>500</v>
      </c>
      <c r="G91" s="137">
        <f t="shared" si="1"/>
        <v>650054</v>
      </c>
    </row>
    <row r="92" spans="1:7" ht="17.25" customHeight="1">
      <c r="A92" s="39"/>
      <c r="B92" s="18">
        <v>75412</v>
      </c>
      <c r="C92" s="26"/>
      <c r="D92" s="55" t="s">
        <v>55</v>
      </c>
      <c r="E92" s="144">
        <f>SUM(E93:E104)</f>
        <v>141250</v>
      </c>
      <c r="F92" s="17">
        <f>SUM(F93:F104)</f>
        <v>0</v>
      </c>
      <c r="G92" s="122">
        <f t="shared" si="1"/>
        <v>141250</v>
      </c>
    </row>
    <row r="93" spans="1:7" ht="14.25" customHeight="1">
      <c r="A93" s="39"/>
      <c r="B93" s="18"/>
      <c r="C93" s="26" t="s">
        <v>56</v>
      </c>
      <c r="D93" s="53" t="s">
        <v>45</v>
      </c>
      <c r="E93" s="131">
        <v>8250</v>
      </c>
      <c r="F93" s="117"/>
      <c r="G93" s="121">
        <f t="shared" si="1"/>
        <v>8250</v>
      </c>
    </row>
    <row r="94" spans="1:7" ht="14.25" customHeight="1">
      <c r="A94" s="39"/>
      <c r="B94" s="18"/>
      <c r="C94" s="26" t="s">
        <v>57</v>
      </c>
      <c r="D94" s="53" t="s">
        <v>41</v>
      </c>
      <c r="E94" s="131">
        <v>16800</v>
      </c>
      <c r="F94" s="117"/>
      <c r="G94" s="121">
        <f t="shared" si="1"/>
        <v>16800</v>
      </c>
    </row>
    <row r="95" spans="1:7" ht="13.5" customHeight="1">
      <c r="A95" s="39"/>
      <c r="B95" s="18"/>
      <c r="C95" s="26" t="s">
        <v>58</v>
      </c>
      <c r="D95" s="53" t="s">
        <v>36</v>
      </c>
      <c r="E95" s="131">
        <v>22100</v>
      </c>
      <c r="F95" s="117"/>
      <c r="G95" s="121">
        <f t="shared" si="1"/>
        <v>22100</v>
      </c>
    </row>
    <row r="96" spans="1:7" ht="15" customHeight="1">
      <c r="A96" s="39"/>
      <c r="B96" s="18"/>
      <c r="C96" s="26" t="s">
        <v>59</v>
      </c>
      <c r="D96" s="53" t="s">
        <v>37</v>
      </c>
      <c r="E96" s="131">
        <v>1850</v>
      </c>
      <c r="F96" s="117"/>
      <c r="G96" s="121">
        <f t="shared" si="1"/>
        <v>1850</v>
      </c>
    </row>
    <row r="97" spans="1:7" ht="14.25" customHeight="1">
      <c r="A97" s="39"/>
      <c r="B97" s="18"/>
      <c r="C97" s="26" t="s">
        <v>60</v>
      </c>
      <c r="D97" s="53" t="s">
        <v>38</v>
      </c>
      <c r="E97" s="131">
        <v>3800</v>
      </c>
      <c r="F97" s="117"/>
      <c r="G97" s="121">
        <f t="shared" si="1"/>
        <v>3800</v>
      </c>
    </row>
    <row r="98" spans="1:7" ht="14.25" customHeight="1">
      <c r="A98" s="39"/>
      <c r="B98" s="18"/>
      <c r="C98" s="26" t="s">
        <v>61</v>
      </c>
      <c r="D98" s="53" t="s">
        <v>62</v>
      </c>
      <c r="E98" s="131">
        <v>550</v>
      </c>
      <c r="F98" s="117"/>
      <c r="G98" s="121">
        <f t="shared" si="1"/>
        <v>550</v>
      </c>
    </row>
    <row r="99" spans="1:7" ht="18" customHeight="1">
      <c r="A99" s="39"/>
      <c r="B99" s="18"/>
      <c r="C99" s="26" t="s">
        <v>10</v>
      </c>
      <c r="D99" s="53" t="s">
        <v>117</v>
      </c>
      <c r="E99" s="131">
        <v>44350</v>
      </c>
      <c r="F99" s="117"/>
      <c r="G99" s="121">
        <f t="shared" si="1"/>
        <v>44350</v>
      </c>
    </row>
    <row r="100" spans="1:7" ht="14.25" customHeight="1">
      <c r="A100" s="39"/>
      <c r="B100" s="18"/>
      <c r="C100" s="26" t="s">
        <v>63</v>
      </c>
      <c r="D100" s="53" t="s">
        <v>47</v>
      </c>
      <c r="E100" s="131">
        <v>6500</v>
      </c>
      <c r="F100" s="117"/>
      <c r="G100" s="121">
        <f t="shared" si="1"/>
        <v>6500</v>
      </c>
    </row>
    <row r="101" spans="1:7" ht="15.75" customHeight="1">
      <c r="A101" s="39"/>
      <c r="B101" s="18"/>
      <c r="C101" s="26" t="s">
        <v>21</v>
      </c>
      <c r="D101" s="53" t="s">
        <v>118</v>
      </c>
      <c r="E101" s="131">
        <v>15000</v>
      </c>
      <c r="F101" s="117"/>
      <c r="G101" s="121">
        <f t="shared" si="1"/>
        <v>15000</v>
      </c>
    </row>
    <row r="102" spans="1:7" ht="14.25" customHeight="1">
      <c r="A102" s="39"/>
      <c r="B102" s="18"/>
      <c r="C102" s="19">
        <v>4300</v>
      </c>
      <c r="D102" s="27" t="s">
        <v>13</v>
      </c>
      <c r="E102" s="131">
        <v>15000</v>
      </c>
      <c r="F102" s="117"/>
      <c r="G102" s="121">
        <f t="shared" si="1"/>
        <v>15000</v>
      </c>
    </row>
    <row r="103" spans="1:7" ht="14.25" customHeight="1">
      <c r="A103" s="39"/>
      <c r="B103" s="18"/>
      <c r="C103" s="19">
        <v>4410</v>
      </c>
      <c r="D103" s="27" t="s">
        <v>42</v>
      </c>
      <c r="E103" s="131">
        <v>450</v>
      </c>
      <c r="F103" s="117"/>
      <c r="G103" s="121">
        <f t="shared" si="1"/>
        <v>450</v>
      </c>
    </row>
    <row r="104" spans="1:7" ht="14.25" customHeight="1">
      <c r="A104" s="39"/>
      <c r="B104" s="18"/>
      <c r="C104" s="26" t="s">
        <v>64</v>
      </c>
      <c r="D104" s="53" t="s">
        <v>119</v>
      </c>
      <c r="E104" s="131">
        <v>6600</v>
      </c>
      <c r="F104" s="117"/>
      <c r="G104" s="121">
        <f t="shared" si="1"/>
        <v>6600</v>
      </c>
    </row>
    <row r="105" spans="1:7" ht="15.75" customHeight="1">
      <c r="A105" s="39"/>
      <c r="B105" s="18"/>
      <c r="C105" s="26"/>
      <c r="D105" s="54"/>
      <c r="E105" s="131"/>
      <c r="F105" s="117"/>
      <c r="G105" s="121"/>
    </row>
    <row r="106" spans="1:7" ht="12.75">
      <c r="A106" s="39"/>
      <c r="B106" s="18">
        <v>75414</v>
      </c>
      <c r="C106" s="23"/>
      <c r="D106" s="51" t="s">
        <v>65</v>
      </c>
      <c r="E106" s="138">
        <f>SUM(E107:E108)</f>
        <v>0</v>
      </c>
      <c r="F106" s="30">
        <f>SUM(F107:F108)</f>
        <v>500</v>
      </c>
      <c r="G106" s="122">
        <f t="shared" si="1"/>
        <v>500</v>
      </c>
    </row>
    <row r="107" spans="1:7" ht="12.75">
      <c r="A107" s="39"/>
      <c r="B107" s="18"/>
      <c r="C107" s="26" t="s">
        <v>10</v>
      </c>
      <c r="D107" s="53" t="s">
        <v>11</v>
      </c>
      <c r="E107" s="131"/>
      <c r="F107" s="117"/>
      <c r="G107" s="121"/>
    </row>
    <row r="108" spans="1:7" ht="15" customHeight="1">
      <c r="A108" s="39"/>
      <c r="B108" s="18"/>
      <c r="C108" s="26" t="s">
        <v>12</v>
      </c>
      <c r="D108" s="53" t="s">
        <v>13</v>
      </c>
      <c r="E108" s="131"/>
      <c r="F108" s="117">
        <v>500</v>
      </c>
      <c r="G108" s="121">
        <f t="shared" si="1"/>
        <v>500</v>
      </c>
    </row>
    <row r="109" spans="1:7" ht="15" customHeight="1">
      <c r="A109" s="39"/>
      <c r="B109" s="18"/>
      <c r="C109" s="26"/>
      <c r="D109" s="53"/>
      <c r="E109" s="131"/>
      <c r="F109" s="117"/>
      <c r="G109" s="121"/>
    </row>
    <row r="110" spans="1:7" ht="12.75">
      <c r="A110" s="39"/>
      <c r="B110" s="18">
        <v>75416</v>
      </c>
      <c r="C110" s="23"/>
      <c r="D110" s="51" t="s">
        <v>66</v>
      </c>
      <c r="E110" s="144">
        <f>SUM(E111:E120)</f>
        <v>508304</v>
      </c>
      <c r="F110" s="17">
        <f>SUM(F111:F120)</f>
        <v>0</v>
      </c>
      <c r="G110" s="122">
        <f t="shared" si="1"/>
        <v>508304</v>
      </c>
    </row>
    <row r="111" spans="1:7" ht="25.5">
      <c r="A111" s="39"/>
      <c r="B111" s="18"/>
      <c r="C111" s="26" t="s">
        <v>56</v>
      </c>
      <c r="D111" s="52" t="s">
        <v>67</v>
      </c>
      <c r="E111" s="131">
        <v>15000</v>
      </c>
      <c r="F111" s="117"/>
      <c r="G111" s="121">
        <f t="shared" si="1"/>
        <v>15000</v>
      </c>
    </row>
    <row r="112" spans="1:7" ht="12.75">
      <c r="A112" s="39"/>
      <c r="B112" s="18"/>
      <c r="C112" s="26" t="s">
        <v>58</v>
      </c>
      <c r="D112" s="27" t="s">
        <v>36</v>
      </c>
      <c r="E112" s="131">
        <v>322000</v>
      </c>
      <c r="F112" s="117"/>
      <c r="G112" s="121">
        <f t="shared" si="1"/>
        <v>322000</v>
      </c>
    </row>
    <row r="113" spans="1:7" ht="12.75">
      <c r="A113" s="39"/>
      <c r="B113" s="18"/>
      <c r="C113" s="26" t="s">
        <v>59</v>
      </c>
      <c r="D113" s="27" t="s">
        <v>37</v>
      </c>
      <c r="E113" s="131">
        <v>26520</v>
      </c>
      <c r="F113" s="117"/>
      <c r="G113" s="121">
        <f t="shared" si="1"/>
        <v>26520</v>
      </c>
    </row>
    <row r="114" spans="1:7" ht="12.75">
      <c r="A114" s="39"/>
      <c r="B114" s="18"/>
      <c r="C114" s="26" t="s">
        <v>60</v>
      </c>
      <c r="D114" s="27" t="s">
        <v>38</v>
      </c>
      <c r="E114" s="131">
        <v>62734</v>
      </c>
      <c r="F114" s="117"/>
      <c r="G114" s="121">
        <f aca="true" t="shared" si="2" ref="G114:G145">SUM(E114:F114)</f>
        <v>62734</v>
      </c>
    </row>
    <row r="115" spans="1:7" ht="12.75">
      <c r="A115" s="39"/>
      <c r="B115" s="18"/>
      <c r="C115" s="26" t="s">
        <v>61</v>
      </c>
      <c r="D115" s="27" t="s">
        <v>62</v>
      </c>
      <c r="E115" s="131">
        <v>8550</v>
      </c>
      <c r="F115" s="117"/>
      <c r="G115" s="121">
        <f t="shared" si="2"/>
        <v>8550</v>
      </c>
    </row>
    <row r="116" spans="1:7" ht="12.75">
      <c r="A116" s="39"/>
      <c r="B116" s="18"/>
      <c r="C116" s="26" t="s">
        <v>10</v>
      </c>
      <c r="D116" s="52" t="s">
        <v>117</v>
      </c>
      <c r="E116" s="131">
        <v>25000</v>
      </c>
      <c r="F116" s="117"/>
      <c r="G116" s="121">
        <f t="shared" si="2"/>
        <v>25000</v>
      </c>
    </row>
    <row r="117" spans="1:7" ht="12.75">
      <c r="A117" s="39"/>
      <c r="B117" s="18"/>
      <c r="C117" s="26" t="s">
        <v>21</v>
      </c>
      <c r="D117" s="52" t="s">
        <v>118</v>
      </c>
      <c r="E117" s="131">
        <v>3500</v>
      </c>
      <c r="F117" s="117"/>
      <c r="G117" s="121">
        <f t="shared" si="2"/>
        <v>3500</v>
      </c>
    </row>
    <row r="118" spans="1:7" ht="12.75">
      <c r="A118" s="39"/>
      <c r="B118" s="18"/>
      <c r="C118" s="26" t="s">
        <v>12</v>
      </c>
      <c r="D118" s="27" t="s">
        <v>13</v>
      </c>
      <c r="E118" s="131">
        <v>39000</v>
      </c>
      <c r="F118" s="117"/>
      <c r="G118" s="121">
        <f t="shared" si="2"/>
        <v>39000</v>
      </c>
    </row>
    <row r="119" spans="1:7" ht="12.75">
      <c r="A119" s="39"/>
      <c r="B119" s="18"/>
      <c r="C119" s="19">
        <v>4410</v>
      </c>
      <c r="D119" s="27" t="s">
        <v>42</v>
      </c>
      <c r="E119" s="131">
        <v>3500</v>
      </c>
      <c r="F119" s="117"/>
      <c r="G119" s="121">
        <f t="shared" si="2"/>
        <v>3500</v>
      </c>
    </row>
    <row r="120" spans="1:7" ht="12.75">
      <c r="A120" s="39"/>
      <c r="B120" s="18"/>
      <c r="C120" s="26" t="s">
        <v>64</v>
      </c>
      <c r="D120" s="27" t="s">
        <v>119</v>
      </c>
      <c r="E120" s="131">
        <v>2500</v>
      </c>
      <c r="F120" s="117"/>
      <c r="G120" s="121">
        <f t="shared" si="2"/>
        <v>2500</v>
      </c>
    </row>
    <row r="121" spans="1:7" ht="12.75">
      <c r="A121" s="81"/>
      <c r="B121" s="109"/>
      <c r="C121" s="110"/>
      <c r="D121" s="111"/>
      <c r="E121" s="142"/>
      <c r="F121" s="120"/>
      <c r="G121" s="125"/>
    </row>
    <row r="122" spans="1:7" ht="12.75">
      <c r="A122" s="106"/>
      <c r="B122" s="10"/>
      <c r="C122" s="107"/>
      <c r="D122" s="108"/>
      <c r="E122" s="131"/>
      <c r="F122" s="117"/>
      <c r="G122" s="121"/>
    </row>
    <row r="123" spans="1:7" ht="38.25">
      <c r="A123" s="79">
        <v>756</v>
      </c>
      <c r="B123" s="18"/>
      <c r="C123" s="19"/>
      <c r="D123" s="112" t="s">
        <v>132</v>
      </c>
      <c r="E123" s="154">
        <f>SUM(E124)</f>
        <v>80000</v>
      </c>
      <c r="F123" s="113">
        <f>SUM(F124)</f>
        <v>0</v>
      </c>
      <c r="G123" s="123">
        <f t="shared" si="2"/>
        <v>80000</v>
      </c>
    </row>
    <row r="124" spans="1:7" ht="25.5">
      <c r="A124" s="79"/>
      <c r="B124" s="114">
        <v>75647</v>
      </c>
      <c r="C124" s="115"/>
      <c r="D124" s="116" t="s">
        <v>120</v>
      </c>
      <c r="E124" s="155">
        <f>SUM(E125:E127)</f>
        <v>80000</v>
      </c>
      <c r="F124" s="86">
        <f>SUM(F125)</f>
        <v>0</v>
      </c>
      <c r="G124" s="122">
        <f t="shared" si="2"/>
        <v>80000</v>
      </c>
    </row>
    <row r="125" spans="1:7" ht="12.75">
      <c r="A125" s="79"/>
      <c r="B125" s="18"/>
      <c r="C125" s="26" t="s">
        <v>50</v>
      </c>
      <c r="D125" s="53" t="s">
        <v>51</v>
      </c>
      <c r="E125" s="131">
        <v>60000</v>
      </c>
      <c r="F125" s="117"/>
      <c r="G125" s="121">
        <f t="shared" si="2"/>
        <v>60000</v>
      </c>
    </row>
    <row r="126" spans="1:7" ht="12.75">
      <c r="A126" s="79"/>
      <c r="B126" s="18"/>
      <c r="C126" s="26" t="s">
        <v>10</v>
      </c>
      <c r="D126" s="52" t="s">
        <v>117</v>
      </c>
      <c r="E126" s="131">
        <v>15000</v>
      </c>
      <c r="F126" s="117"/>
      <c r="G126" s="121">
        <f t="shared" si="2"/>
        <v>15000</v>
      </c>
    </row>
    <row r="127" spans="1:7" ht="12.75">
      <c r="A127" s="79"/>
      <c r="B127" s="18"/>
      <c r="C127" s="26" t="s">
        <v>12</v>
      </c>
      <c r="D127" s="27" t="s">
        <v>13</v>
      </c>
      <c r="E127" s="131">
        <v>5000</v>
      </c>
      <c r="F127" s="117"/>
      <c r="G127" s="121">
        <f t="shared" si="2"/>
        <v>5000</v>
      </c>
    </row>
    <row r="128" spans="1:7" ht="12.75">
      <c r="A128" s="41"/>
      <c r="B128" s="32"/>
      <c r="C128" s="33"/>
      <c r="D128" s="61"/>
      <c r="E128" s="150"/>
      <c r="F128" s="120"/>
      <c r="G128" s="125"/>
    </row>
    <row r="129" spans="1:7" ht="23.25" customHeight="1">
      <c r="A129" s="39">
        <v>757</v>
      </c>
      <c r="B129" s="18"/>
      <c r="C129" s="26"/>
      <c r="D129" s="54" t="s">
        <v>68</v>
      </c>
      <c r="E129" s="151">
        <f>E130+E133</f>
        <v>808000</v>
      </c>
      <c r="F129" s="13">
        <f>F130+F133</f>
        <v>0</v>
      </c>
      <c r="G129" s="123">
        <f t="shared" si="2"/>
        <v>808000</v>
      </c>
    </row>
    <row r="130" spans="1:8" ht="25.5">
      <c r="A130" s="62"/>
      <c r="B130" s="63">
        <v>75702</v>
      </c>
      <c r="C130" s="64"/>
      <c r="D130" s="55" t="s">
        <v>69</v>
      </c>
      <c r="E130" s="156">
        <f>SUM(E131)</f>
        <v>700000</v>
      </c>
      <c r="F130" s="65">
        <f>SUM(F131)</f>
        <v>0</v>
      </c>
      <c r="G130" s="122">
        <f t="shared" si="2"/>
        <v>700000</v>
      </c>
      <c r="H130" s="8"/>
    </row>
    <row r="131" spans="1:7" ht="25.5">
      <c r="A131" s="39"/>
      <c r="B131" s="18"/>
      <c r="C131" s="26" t="s">
        <v>70</v>
      </c>
      <c r="D131" s="53" t="s">
        <v>71</v>
      </c>
      <c r="E131" s="131">
        <v>700000</v>
      </c>
      <c r="F131" s="117"/>
      <c r="G131" s="121">
        <f t="shared" si="2"/>
        <v>700000</v>
      </c>
    </row>
    <row r="132" spans="1:7" ht="12.75">
      <c r="A132" s="39"/>
      <c r="B132" s="18"/>
      <c r="C132" s="26"/>
      <c r="D132" s="53"/>
      <c r="E132" s="131"/>
      <c r="F132" s="117"/>
      <c r="G132" s="121"/>
    </row>
    <row r="133" spans="1:7" ht="25.5">
      <c r="A133" s="39"/>
      <c r="B133" s="18">
        <v>75704</v>
      </c>
      <c r="C133" s="26"/>
      <c r="D133" s="55" t="s">
        <v>72</v>
      </c>
      <c r="E133" s="138">
        <f>SUM(E134:E134)</f>
        <v>108000</v>
      </c>
      <c r="F133" s="30">
        <f>SUM(F134:F134)</f>
        <v>0</v>
      </c>
      <c r="G133" s="122">
        <f t="shared" si="2"/>
        <v>108000</v>
      </c>
    </row>
    <row r="134" spans="1:7" ht="12.75">
      <c r="A134" s="39"/>
      <c r="B134" s="18"/>
      <c r="C134" s="26" t="s">
        <v>73</v>
      </c>
      <c r="D134" s="53" t="s">
        <v>74</v>
      </c>
      <c r="E134" s="131">
        <v>108000</v>
      </c>
      <c r="F134" s="117"/>
      <c r="G134" s="121">
        <f t="shared" si="2"/>
        <v>108000</v>
      </c>
    </row>
    <row r="135" spans="1:7" ht="12.75">
      <c r="A135" s="39"/>
      <c r="B135" s="18"/>
      <c r="C135" s="26"/>
      <c r="D135" s="53" t="s">
        <v>75</v>
      </c>
      <c r="E135" s="131"/>
      <c r="F135" s="117"/>
      <c r="G135" s="121"/>
    </row>
    <row r="136" spans="1:8" ht="13.5" customHeight="1">
      <c r="A136" s="66"/>
      <c r="B136" s="67"/>
      <c r="C136" s="68"/>
      <c r="D136" s="69"/>
      <c r="E136" s="142"/>
      <c r="F136" s="120"/>
      <c r="G136" s="125"/>
      <c r="H136" s="8"/>
    </row>
    <row r="137" spans="1:7" ht="26.25" customHeight="1">
      <c r="A137" s="39">
        <v>758</v>
      </c>
      <c r="B137" s="18"/>
      <c r="C137" s="26"/>
      <c r="D137" s="70" t="s">
        <v>76</v>
      </c>
      <c r="E137" s="157">
        <f>SUM(E138)</f>
        <v>300000</v>
      </c>
      <c r="F137" s="71">
        <f>SUM(F138)</f>
        <v>0</v>
      </c>
      <c r="G137" s="123">
        <f t="shared" si="2"/>
        <v>300000</v>
      </c>
    </row>
    <row r="138" spans="1:7" ht="12.75">
      <c r="A138" s="39"/>
      <c r="B138" s="18">
        <v>75818</v>
      </c>
      <c r="C138" s="26"/>
      <c r="D138" s="51" t="s">
        <v>77</v>
      </c>
      <c r="E138" s="138">
        <f>SUM(E139:E140)</f>
        <v>300000</v>
      </c>
      <c r="F138" s="30">
        <f>SUM(F139:F140)</f>
        <v>0</v>
      </c>
      <c r="G138" s="122">
        <f t="shared" si="2"/>
        <v>300000</v>
      </c>
    </row>
    <row r="139" spans="1:7" ht="12.75">
      <c r="A139" s="39"/>
      <c r="B139" s="18"/>
      <c r="C139" s="26" t="s">
        <v>78</v>
      </c>
      <c r="D139" s="27" t="s">
        <v>79</v>
      </c>
      <c r="E139" s="131">
        <v>300000</v>
      </c>
      <c r="F139" s="117"/>
      <c r="G139" s="121">
        <f t="shared" si="2"/>
        <v>300000</v>
      </c>
    </row>
    <row r="140" spans="1:7" ht="12.75">
      <c r="A140" s="39"/>
      <c r="B140" s="18"/>
      <c r="C140" s="26"/>
      <c r="D140" s="27" t="s">
        <v>123</v>
      </c>
      <c r="E140" s="131"/>
      <c r="F140" s="117"/>
      <c r="G140" s="121"/>
    </row>
    <row r="141" spans="1:7" ht="12.75">
      <c r="A141" s="41"/>
      <c r="B141" s="32"/>
      <c r="C141" s="73"/>
      <c r="D141" s="61"/>
      <c r="E141" s="142"/>
      <c r="F141" s="120"/>
      <c r="G141" s="125"/>
    </row>
    <row r="142" spans="1:7" ht="25.5" customHeight="1">
      <c r="A142" s="39">
        <v>801</v>
      </c>
      <c r="B142" s="20"/>
      <c r="C142" s="72"/>
      <c r="D142" s="21" t="s">
        <v>80</v>
      </c>
      <c r="E142" s="153">
        <f>E143+E147+E150+E154+E159</f>
        <v>16922967</v>
      </c>
      <c r="F142" s="153">
        <f>F143+F150+F154</f>
        <v>0</v>
      </c>
      <c r="G142" s="123">
        <f t="shared" si="2"/>
        <v>16922967</v>
      </c>
    </row>
    <row r="143" spans="1:7" ht="12.75">
      <c r="A143" s="39"/>
      <c r="B143" s="16">
        <v>80101</v>
      </c>
      <c r="C143" s="74"/>
      <c r="D143" s="16" t="s">
        <v>81</v>
      </c>
      <c r="E143" s="158">
        <f>SUM(E144:E145)</f>
        <v>8272961</v>
      </c>
      <c r="F143" s="17">
        <f>SUM(F144:F144)</f>
        <v>0</v>
      </c>
      <c r="G143" s="122">
        <f t="shared" si="2"/>
        <v>8272961</v>
      </c>
    </row>
    <row r="144" spans="1:7" ht="25.5">
      <c r="A144" s="39"/>
      <c r="B144" s="16"/>
      <c r="C144" s="19">
        <v>2510</v>
      </c>
      <c r="D144" s="28" t="s">
        <v>113</v>
      </c>
      <c r="E144" s="131">
        <v>7042961</v>
      </c>
      <c r="F144" s="117"/>
      <c r="G144" s="121">
        <v>7042961</v>
      </c>
    </row>
    <row r="145" spans="1:7" ht="16.5" customHeight="1">
      <c r="A145" s="39"/>
      <c r="B145" s="16"/>
      <c r="C145" s="19">
        <v>6050</v>
      </c>
      <c r="D145" s="27" t="s">
        <v>7</v>
      </c>
      <c r="E145" s="131">
        <v>1230000</v>
      </c>
      <c r="F145" s="117"/>
      <c r="G145" s="121">
        <f t="shared" si="2"/>
        <v>1230000</v>
      </c>
    </row>
    <row r="146" spans="1:7" ht="16.5" customHeight="1">
      <c r="A146" s="39"/>
      <c r="B146" s="16"/>
      <c r="C146" s="19"/>
      <c r="D146" s="27"/>
      <c r="E146" s="131"/>
      <c r="F146" s="117"/>
      <c r="G146" s="121"/>
    </row>
    <row r="147" spans="1:7" ht="16.5" customHeight="1">
      <c r="A147" s="39"/>
      <c r="B147" s="16">
        <v>80104</v>
      </c>
      <c r="C147" s="19"/>
      <c r="D147" s="51" t="s">
        <v>153</v>
      </c>
      <c r="E147" s="169">
        <f>SUM(E148)</f>
        <v>2832840</v>
      </c>
      <c r="F147" s="141">
        <v>0</v>
      </c>
      <c r="G147" s="122">
        <f>SUM(E147:F147)</f>
        <v>2832840</v>
      </c>
    </row>
    <row r="148" spans="1:7" ht="16.5" customHeight="1">
      <c r="A148" s="39"/>
      <c r="B148" s="16"/>
      <c r="C148" s="19">
        <v>2510</v>
      </c>
      <c r="D148" s="27" t="s">
        <v>96</v>
      </c>
      <c r="E148" s="131">
        <v>2832840</v>
      </c>
      <c r="F148" s="117"/>
      <c r="G148" s="121">
        <v>2832840</v>
      </c>
    </row>
    <row r="149" spans="1:7" ht="12.75">
      <c r="A149" s="39"/>
      <c r="B149" s="16"/>
      <c r="C149" s="19"/>
      <c r="D149" s="53"/>
      <c r="E149" s="131"/>
      <c r="F149" s="117"/>
      <c r="G149" s="121"/>
    </row>
    <row r="150" spans="1:7" ht="12.75">
      <c r="A150" s="39"/>
      <c r="B150" s="16">
        <v>80110</v>
      </c>
      <c r="C150" s="74"/>
      <c r="D150" s="16" t="s">
        <v>86</v>
      </c>
      <c r="E150" s="144">
        <f>SUM(E151:E152)</f>
        <v>5757266</v>
      </c>
      <c r="F150" s="17">
        <f>SUM(F151:F152)</f>
        <v>0</v>
      </c>
      <c r="G150" s="122">
        <f aca="true" t="shared" si="3" ref="G150:G170">SUM(E150:F150)</f>
        <v>5757266</v>
      </c>
    </row>
    <row r="151" spans="1:7" ht="12.75">
      <c r="A151" s="39"/>
      <c r="B151" s="16"/>
      <c r="C151" s="75">
        <v>2510</v>
      </c>
      <c r="D151" s="20" t="s">
        <v>96</v>
      </c>
      <c r="E151" s="131">
        <v>5690966</v>
      </c>
      <c r="F151" s="117"/>
      <c r="G151" s="121">
        <f t="shared" si="3"/>
        <v>5690966</v>
      </c>
    </row>
    <row r="152" spans="1:7" ht="25.5">
      <c r="A152" s="39"/>
      <c r="B152" s="16"/>
      <c r="C152" s="76" t="s">
        <v>87</v>
      </c>
      <c r="D152" s="29" t="s">
        <v>134</v>
      </c>
      <c r="E152" s="131">
        <v>66300</v>
      </c>
      <c r="F152" s="117"/>
      <c r="G152" s="121">
        <f t="shared" si="3"/>
        <v>66300</v>
      </c>
    </row>
    <row r="153" spans="1:7" ht="12.75">
      <c r="A153" s="39"/>
      <c r="B153" s="20"/>
      <c r="C153" s="72"/>
      <c r="D153" s="20"/>
      <c r="E153" s="131"/>
      <c r="F153" s="117"/>
      <c r="G153" s="121"/>
    </row>
    <row r="154" spans="1:7" ht="12.75">
      <c r="A154" s="39"/>
      <c r="B154" s="16">
        <v>80145</v>
      </c>
      <c r="C154" s="74"/>
      <c r="D154" s="16" t="s">
        <v>88</v>
      </c>
      <c r="E154" s="138">
        <f>SUM(E155:E157)</f>
        <v>9900</v>
      </c>
      <c r="F154" s="231">
        <f>SUM(F155:F157)</f>
        <v>0</v>
      </c>
      <c r="G154" s="122">
        <f t="shared" si="3"/>
        <v>9900</v>
      </c>
    </row>
    <row r="155" spans="1:7" ht="12.75">
      <c r="A155" s="39"/>
      <c r="B155" s="20"/>
      <c r="C155" s="76" t="s">
        <v>60</v>
      </c>
      <c r="D155" s="20" t="s">
        <v>38</v>
      </c>
      <c r="E155" s="131">
        <v>350</v>
      </c>
      <c r="F155" s="117"/>
      <c r="G155" s="121">
        <f t="shared" si="3"/>
        <v>350</v>
      </c>
    </row>
    <row r="156" spans="1:7" ht="12.75">
      <c r="A156" s="39"/>
      <c r="B156" s="20"/>
      <c r="C156" s="76" t="s">
        <v>61</v>
      </c>
      <c r="D156" s="20" t="s">
        <v>62</v>
      </c>
      <c r="E156" s="131">
        <v>50</v>
      </c>
      <c r="F156" s="117"/>
      <c r="G156" s="121">
        <f t="shared" si="3"/>
        <v>50</v>
      </c>
    </row>
    <row r="157" spans="1:7" ht="12.75">
      <c r="A157" s="39"/>
      <c r="B157" s="20"/>
      <c r="C157" s="76" t="s">
        <v>131</v>
      </c>
      <c r="D157" s="20" t="s">
        <v>130</v>
      </c>
      <c r="E157" s="131">
        <v>9500</v>
      </c>
      <c r="F157" s="117"/>
      <c r="G157" s="121">
        <f t="shared" si="3"/>
        <v>9500</v>
      </c>
    </row>
    <row r="158" spans="1:7" ht="12.75">
      <c r="A158" s="39"/>
      <c r="B158" s="20"/>
      <c r="C158" s="76"/>
      <c r="D158" s="20"/>
      <c r="E158" s="131"/>
      <c r="F158" s="117"/>
      <c r="G158" s="128"/>
    </row>
    <row r="159" spans="1:7" ht="12.75">
      <c r="A159" s="39"/>
      <c r="B159" s="16">
        <v>80195</v>
      </c>
      <c r="C159" s="104"/>
      <c r="D159" s="16" t="s">
        <v>30</v>
      </c>
      <c r="E159" s="169">
        <f>SUM(E160)</f>
        <v>50000</v>
      </c>
      <c r="F159" s="180">
        <f>SUM(F160)</f>
        <v>0</v>
      </c>
      <c r="G159" s="230">
        <f>SUM(E159:F159)</f>
        <v>50000</v>
      </c>
    </row>
    <row r="160" spans="1:7" ht="12.75">
      <c r="A160" s="39"/>
      <c r="B160" s="20"/>
      <c r="C160" s="19">
        <v>6050</v>
      </c>
      <c r="D160" s="27" t="s">
        <v>7</v>
      </c>
      <c r="E160" s="131">
        <v>50000</v>
      </c>
      <c r="F160" s="117"/>
      <c r="G160" s="128">
        <f>SUM(E160:F160)</f>
        <v>50000</v>
      </c>
    </row>
    <row r="161" spans="1:7" ht="12.75">
      <c r="A161" s="39"/>
      <c r="B161" s="20"/>
      <c r="C161" s="72"/>
      <c r="D161" s="49"/>
      <c r="E161" s="142"/>
      <c r="F161" s="120"/>
      <c r="G161" s="125">
        <f t="shared" si="3"/>
        <v>0</v>
      </c>
    </row>
    <row r="162" spans="1:7" ht="24.75" customHeight="1">
      <c r="A162" s="77">
        <v>851</v>
      </c>
      <c r="B162" s="182"/>
      <c r="C162" s="185"/>
      <c r="D162" s="21" t="s">
        <v>89</v>
      </c>
      <c r="E162" s="159">
        <f>E169+E163</f>
        <v>296666</v>
      </c>
      <c r="F162" s="159">
        <f>F169+F163</f>
        <v>0</v>
      </c>
      <c r="G162" s="159">
        <f aca="true" t="shared" si="4" ref="G162:G167">SUM(E162:F162)</f>
        <v>296666</v>
      </c>
    </row>
    <row r="163" spans="1:7" ht="12.75">
      <c r="A163" s="12"/>
      <c r="B163" s="187">
        <v>85153</v>
      </c>
      <c r="C163" s="188"/>
      <c r="D163" s="135" t="s">
        <v>137</v>
      </c>
      <c r="E163" s="155">
        <f>SUM(E164:E167)</f>
        <v>17200</v>
      </c>
      <c r="F163" s="155">
        <f>SUM(F164:F167)</f>
        <v>0</v>
      </c>
      <c r="G163" s="155">
        <f t="shared" si="4"/>
        <v>17200</v>
      </c>
    </row>
    <row r="164" spans="1:7" ht="12.75">
      <c r="A164" s="12"/>
      <c r="B164" s="181"/>
      <c r="C164" s="76" t="s">
        <v>131</v>
      </c>
      <c r="D164" s="20" t="s">
        <v>130</v>
      </c>
      <c r="E164" s="143">
        <v>5000</v>
      </c>
      <c r="F164" s="143"/>
      <c r="G164" s="143">
        <f t="shared" si="4"/>
        <v>5000</v>
      </c>
    </row>
    <row r="165" spans="1:7" ht="12.75">
      <c r="A165" s="12"/>
      <c r="B165" s="181"/>
      <c r="C165" s="76" t="s">
        <v>10</v>
      </c>
      <c r="D165" s="20" t="s">
        <v>11</v>
      </c>
      <c r="E165" s="143">
        <v>2000</v>
      </c>
      <c r="F165" s="143"/>
      <c r="G165" s="143">
        <f t="shared" si="4"/>
        <v>2000</v>
      </c>
    </row>
    <row r="166" spans="1:7" ht="12.75">
      <c r="A166" s="12"/>
      <c r="B166" s="181"/>
      <c r="C166" s="76" t="s">
        <v>12</v>
      </c>
      <c r="D166" s="20" t="s">
        <v>13</v>
      </c>
      <c r="E166" s="143">
        <v>10000</v>
      </c>
      <c r="F166" s="143"/>
      <c r="G166" s="143">
        <f t="shared" si="4"/>
        <v>10000</v>
      </c>
    </row>
    <row r="167" spans="1:7" ht="12.75">
      <c r="A167" s="12"/>
      <c r="B167" s="181"/>
      <c r="C167" s="76" t="s">
        <v>82</v>
      </c>
      <c r="D167" s="20" t="s">
        <v>42</v>
      </c>
      <c r="E167" s="143">
        <v>200</v>
      </c>
      <c r="F167" s="143"/>
      <c r="G167" s="143">
        <f t="shared" si="4"/>
        <v>200</v>
      </c>
    </row>
    <row r="168" spans="1:7" ht="12.75">
      <c r="A168" s="12"/>
      <c r="B168" s="183"/>
      <c r="C168" s="186"/>
      <c r="D168" s="21"/>
      <c r="E168" s="159"/>
      <c r="F168" s="159"/>
      <c r="G168" s="159"/>
    </row>
    <row r="169" spans="1:7" ht="12.75">
      <c r="A169" s="39"/>
      <c r="B169" s="16">
        <v>85154</v>
      </c>
      <c r="C169" s="184"/>
      <c r="D169" s="16" t="s">
        <v>90</v>
      </c>
      <c r="E169" s="152">
        <f>SUM(E170:E177)</f>
        <v>279466</v>
      </c>
      <c r="F169" s="58">
        <f>SUM(F170:F177)</f>
        <v>0</v>
      </c>
      <c r="G169" s="122">
        <f t="shared" si="3"/>
        <v>279466</v>
      </c>
    </row>
    <row r="170" spans="1:7" ht="12.75">
      <c r="A170" s="39"/>
      <c r="B170" s="16"/>
      <c r="C170" s="76" t="s">
        <v>57</v>
      </c>
      <c r="D170" s="20" t="s">
        <v>41</v>
      </c>
      <c r="E170" s="131">
        <v>7000</v>
      </c>
      <c r="F170" s="117"/>
      <c r="G170" s="121">
        <f t="shared" si="3"/>
        <v>7000</v>
      </c>
    </row>
    <row r="171" spans="1:7" ht="12.75">
      <c r="A171" s="39"/>
      <c r="B171" s="16"/>
      <c r="C171" s="76" t="s">
        <v>60</v>
      </c>
      <c r="D171" s="20" t="s">
        <v>38</v>
      </c>
      <c r="E171" s="131">
        <v>2000</v>
      </c>
      <c r="F171" s="117"/>
      <c r="G171" s="121">
        <f aca="true" t="shared" si="5" ref="G171:G181">SUM(E171:F171)</f>
        <v>2000</v>
      </c>
    </row>
    <row r="172" spans="1:7" ht="12.75">
      <c r="A172" s="39"/>
      <c r="B172" s="16"/>
      <c r="C172" s="76" t="s">
        <v>61</v>
      </c>
      <c r="D172" s="20" t="s">
        <v>62</v>
      </c>
      <c r="E172" s="131">
        <v>200</v>
      </c>
      <c r="F172" s="117"/>
      <c r="G172" s="121">
        <f t="shared" si="5"/>
        <v>200</v>
      </c>
    </row>
    <row r="173" spans="1:7" ht="12.75">
      <c r="A173" s="39"/>
      <c r="B173" s="16"/>
      <c r="C173" s="76" t="s">
        <v>131</v>
      </c>
      <c r="D173" s="20" t="s">
        <v>130</v>
      </c>
      <c r="E173" s="131">
        <v>20000</v>
      </c>
      <c r="F173" s="117"/>
      <c r="G173" s="121">
        <f t="shared" si="5"/>
        <v>20000</v>
      </c>
    </row>
    <row r="174" spans="1:7" ht="12.75">
      <c r="A174" s="39"/>
      <c r="B174" s="16"/>
      <c r="C174" s="76" t="s">
        <v>10</v>
      </c>
      <c r="D174" s="20" t="s">
        <v>11</v>
      </c>
      <c r="E174" s="131">
        <v>5000</v>
      </c>
      <c r="F174" s="117"/>
      <c r="G174" s="121">
        <f t="shared" si="5"/>
        <v>5000</v>
      </c>
    </row>
    <row r="175" spans="1:7" ht="12.75">
      <c r="A175" s="39"/>
      <c r="B175" s="16"/>
      <c r="C175" s="76" t="s">
        <v>63</v>
      </c>
      <c r="D175" s="20" t="s">
        <v>47</v>
      </c>
      <c r="E175" s="131">
        <v>6000</v>
      </c>
      <c r="F175" s="117"/>
      <c r="G175" s="121">
        <f t="shared" si="5"/>
        <v>6000</v>
      </c>
    </row>
    <row r="176" spans="1:7" ht="12.75">
      <c r="A176" s="39"/>
      <c r="B176" s="20"/>
      <c r="C176" s="76" t="s">
        <v>12</v>
      </c>
      <c r="D176" s="20" t="s">
        <v>13</v>
      </c>
      <c r="E176" s="131">
        <v>237466</v>
      </c>
      <c r="F176" s="117"/>
      <c r="G176" s="121">
        <f t="shared" si="5"/>
        <v>237466</v>
      </c>
    </row>
    <row r="177" spans="1:7" ht="12.75">
      <c r="A177" s="39"/>
      <c r="B177" s="20"/>
      <c r="C177" s="76" t="s">
        <v>82</v>
      </c>
      <c r="D177" s="20" t="s">
        <v>42</v>
      </c>
      <c r="E177" s="131">
        <v>1800</v>
      </c>
      <c r="F177" s="117"/>
      <c r="G177" s="121">
        <f t="shared" si="5"/>
        <v>1800</v>
      </c>
    </row>
    <row r="178" spans="1:7" ht="12.75">
      <c r="A178" s="41"/>
      <c r="B178" s="49"/>
      <c r="C178" s="168"/>
      <c r="D178" s="49"/>
      <c r="E178" s="142"/>
      <c r="F178" s="120"/>
      <c r="G178" s="125"/>
    </row>
    <row r="179" spans="1:7" ht="27" customHeight="1">
      <c r="A179" s="39">
        <v>852</v>
      </c>
      <c r="B179" s="20"/>
      <c r="C179" s="20"/>
      <c r="D179" s="21" t="s">
        <v>127</v>
      </c>
      <c r="E179" s="161">
        <f>E180</f>
        <v>970000</v>
      </c>
      <c r="F179" s="161">
        <f>F180</f>
        <v>0</v>
      </c>
      <c r="G179" s="161">
        <f>SUM(E179:F179)</f>
        <v>970000</v>
      </c>
    </row>
    <row r="180" spans="1:7" ht="12.75">
      <c r="A180" s="39"/>
      <c r="B180" s="16">
        <v>85215</v>
      </c>
      <c r="C180" s="50"/>
      <c r="D180" s="24" t="s">
        <v>94</v>
      </c>
      <c r="E180" s="152">
        <f>SUM(E181)</f>
        <v>970000</v>
      </c>
      <c r="F180" s="58">
        <f>SUM(F181)</f>
        <v>0</v>
      </c>
      <c r="G180" s="122">
        <f t="shared" si="5"/>
        <v>970000</v>
      </c>
    </row>
    <row r="181" spans="1:7" ht="12.75">
      <c r="A181" s="39"/>
      <c r="B181" s="20"/>
      <c r="C181" s="19">
        <v>3110</v>
      </c>
      <c r="D181" s="29" t="s">
        <v>93</v>
      </c>
      <c r="E181" s="131">
        <v>970000</v>
      </c>
      <c r="F181" s="117"/>
      <c r="G181" s="121">
        <f t="shared" si="5"/>
        <v>970000</v>
      </c>
    </row>
    <row r="182" spans="1:7" ht="12.75">
      <c r="A182" s="41"/>
      <c r="B182" s="49"/>
      <c r="C182" s="49"/>
      <c r="D182" s="49"/>
      <c r="E182" s="142"/>
      <c r="F182" s="120"/>
      <c r="G182" s="125"/>
    </row>
    <row r="183" spans="1:7" ht="12.75">
      <c r="A183" s="12">
        <v>854</v>
      </c>
      <c r="B183" s="83"/>
      <c r="C183" s="84"/>
      <c r="D183" s="85" t="s">
        <v>95</v>
      </c>
      <c r="E183" s="162">
        <f>E184</f>
        <v>50000</v>
      </c>
      <c r="F183" s="162">
        <f>F184</f>
        <v>0</v>
      </c>
      <c r="G183" s="123">
        <f aca="true" t="shared" si="6" ref="G183:G221">SUM(E183:F183)</f>
        <v>50000</v>
      </c>
    </row>
    <row r="184" spans="1:7" ht="12.75">
      <c r="A184" s="39"/>
      <c r="B184" s="16">
        <v>85415</v>
      </c>
      <c r="C184" s="104"/>
      <c r="D184" s="16" t="s">
        <v>142</v>
      </c>
      <c r="E184" s="169">
        <f>SUM(E185)</f>
        <v>50000</v>
      </c>
      <c r="F184" s="141"/>
      <c r="G184" s="122">
        <f t="shared" si="6"/>
        <v>50000</v>
      </c>
    </row>
    <row r="185" spans="1:7" ht="12.75">
      <c r="A185" s="39"/>
      <c r="B185" s="20"/>
      <c r="C185" s="76" t="s">
        <v>143</v>
      </c>
      <c r="D185" s="20" t="s">
        <v>144</v>
      </c>
      <c r="E185" s="131">
        <v>50000</v>
      </c>
      <c r="F185" s="117"/>
      <c r="G185" s="121">
        <f t="shared" si="6"/>
        <v>50000</v>
      </c>
    </row>
    <row r="186" spans="1:7" ht="12.75">
      <c r="A186" s="39"/>
      <c r="B186" s="20"/>
      <c r="C186" s="20"/>
      <c r="D186" s="29"/>
      <c r="E186" s="142"/>
      <c r="F186" s="120"/>
      <c r="G186" s="125"/>
    </row>
    <row r="187" spans="1:7" ht="25.5" customHeight="1">
      <c r="A187" s="77">
        <v>900</v>
      </c>
      <c r="B187" s="87"/>
      <c r="C187" s="88"/>
      <c r="D187" s="89" t="s">
        <v>97</v>
      </c>
      <c r="E187" s="163">
        <f>E188+E192+E196+E199+E202+E205+E210</f>
        <v>4199841</v>
      </c>
      <c r="F187" s="90">
        <f>F188+F192+F196+F199+F202+F205+F210</f>
        <v>0</v>
      </c>
      <c r="G187" s="123">
        <f t="shared" si="6"/>
        <v>4199841</v>
      </c>
    </row>
    <row r="188" spans="1:7" ht="14.25" customHeight="1">
      <c r="A188" s="39"/>
      <c r="B188" s="91">
        <v>90001</v>
      </c>
      <c r="C188" s="16"/>
      <c r="D188" s="51" t="s">
        <v>98</v>
      </c>
      <c r="E188" s="152">
        <f>SUM(E189:E190)</f>
        <v>1039556</v>
      </c>
      <c r="F188" s="58">
        <f>SUM(F189:F190)</f>
        <v>0</v>
      </c>
      <c r="G188" s="122">
        <f t="shared" si="6"/>
        <v>1039556</v>
      </c>
    </row>
    <row r="189" spans="1:7" ht="27.75" customHeight="1">
      <c r="A189" s="39"/>
      <c r="B189" s="91"/>
      <c r="C189" s="26" t="s">
        <v>21</v>
      </c>
      <c r="D189" s="28" t="s">
        <v>22</v>
      </c>
      <c r="E189" s="131">
        <v>94600</v>
      </c>
      <c r="F189" s="117"/>
      <c r="G189" s="121">
        <f t="shared" si="6"/>
        <v>94600</v>
      </c>
    </row>
    <row r="190" spans="1:7" ht="14.25" customHeight="1">
      <c r="A190" s="39"/>
      <c r="B190" s="92"/>
      <c r="C190" s="19">
        <v>6050</v>
      </c>
      <c r="D190" s="27" t="s">
        <v>7</v>
      </c>
      <c r="E190" s="131">
        <v>944956</v>
      </c>
      <c r="F190" s="117"/>
      <c r="G190" s="121">
        <f t="shared" si="6"/>
        <v>944956</v>
      </c>
    </row>
    <row r="191" spans="1:7" ht="14.25" customHeight="1">
      <c r="A191" s="39"/>
      <c r="B191" s="92"/>
      <c r="C191" s="19"/>
      <c r="D191" s="27"/>
      <c r="E191" s="131"/>
      <c r="F191" s="117"/>
      <c r="G191" s="121"/>
    </row>
    <row r="192" spans="1:7" ht="14.25" customHeight="1">
      <c r="A192" s="39"/>
      <c r="B192" s="91">
        <v>90002</v>
      </c>
      <c r="C192" s="50"/>
      <c r="D192" s="51" t="s">
        <v>99</v>
      </c>
      <c r="E192" s="138">
        <f>SUM(E193:E194)</f>
        <v>90000</v>
      </c>
      <c r="F192" s="30">
        <f>SUM(F193:F194)</f>
        <v>0</v>
      </c>
      <c r="G192" s="122">
        <f t="shared" si="6"/>
        <v>90000</v>
      </c>
    </row>
    <row r="193" spans="1:7" ht="26.25" customHeight="1">
      <c r="A193" s="39"/>
      <c r="B193" s="91"/>
      <c r="C193" s="76" t="s">
        <v>10</v>
      </c>
      <c r="D193" s="28" t="s">
        <v>11</v>
      </c>
      <c r="E193" s="131">
        <v>40000</v>
      </c>
      <c r="F193" s="117"/>
      <c r="G193" s="121">
        <f t="shared" si="6"/>
        <v>40000</v>
      </c>
    </row>
    <row r="194" spans="1:7" ht="14.25" customHeight="1">
      <c r="A194" s="39"/>
      <c r="B194" s="92"/>
      <c r="C194" s="19">
        <v>6050</v>
      </c>
      <c r="D194" s="27" t="s">
        <v>7</v>
      </c>
      <c r="E194" s="131">
        <v>50000</v>
      </c>
      <c r="F194" s="117"/>
      <c r="G194" s="121">
        <f t="shared" si="6"/>
        <v>50000</v>
      </c>
    </row>
    <row r="195" spans="1:7" ht="13.5" customHeight="1">
      <c r="A195" s="39"/>
      <c r="B195" s="92"/>
      <c r="C195" s="20"/>
      <c r="D195" s="70"/>
      <c r="E195" s="131"/>
      <c r="F195" s="117"/>
      <c r="G195" s="121"/>
    </row>
    <row r="196" spans="1:7" ht="12.75">
      <c r="A196" s="39"/>
      <c r="B196" s="16">
        <v>90003</v>
      </c>
      <c r="C196" s="20"/>
      <c r="D196" s="16" t="s">
        <v>100</v>
      </c>
      <c r="E196" s="138">
        <f>SUM(E197)</f>
        <v>769300</v>
      </c>
      <c r="F196" s="30">
        <f>SUM(F197)</f>
        <v>0</v>
      </c>
      <c r="G196" s="122">
        <f t="shared" si="6"/>
        <v>769300</v>
      </c>
    </row>
    <row r="197" spans="1:7" ht="12.75">
      <c r="A197" s="39"/>
      <c r="B197" s="20"/>
      <c r="C197" s="19">
        <v>4300</v>
      </c>
      <c r="D197" s="28" t="s">
        <v>13</v>
      </c>
      <c r="E197" s="131">
        <v>769300</v>
      </c>
      <c r="F197" s="117"/>
      <c r="G197" s="121">
        <f t="shared" si="6"/>
        <v>769300</v>
      </c>
    </row>
    <row r="198" spans="1:7" ht="12.75">
      <c r="A198" s="39"/>
      <c r="B198" s="20"/>
      <c r="C198" s="19"/>
      <c r="D198" s="21"/>
      <c r="E198" s="131"/>
      <c r="F198" s="117"/>
      <c r="G198" s="121"/>
    </row>
    <row r="199" spans="1:7" ht="12.75">
      <c r="A199" s="39"/>
      <c r="B199" s="16">
        <v>90004</v>
      </c>
      <c r="C199" s="19"/>
      <c r="D199" s="16" t="s">
        <v>101</v>
      </c>
      <c r="E199" s="138">
        <f>SUM(E200)</f>
        <v>175000</v>
      </c>
      <c r="F199" s="30">
        <f>SUM(F200)</f>
        <v>0</v>
      </c>
      <c r="G199" s="122">
        <f t="shared" si="6"/>
        <v>175000</v>
      </c>
    </row>
    <row r="200" spans="1:7" ht="12.75">
      <c r="A200" s="39"/>
      <c r="B200" s="20"/>
      <c r="C200" s="19">
        <v>4300</v>
      </c>
      <c r="D200" s="20" t="s">
        <v>13</v>
      </c>
      <c r="E200" s="131">
        <v>175000</v>
      </c>
      <c r="F200" s="117"/>
      <c r="G200" s="121">
        <f t="shared" si="6"/>
        <v>175000</v>
      </c>
    </row>
    <row r="201" spans="1:7" ht="12.75">
      <c r="A201" s="39"/>
      <c r="B201" s="20"/>
      <c r="C201" s="19"/>
      <c r="D201" s="20"/>
      <c r="E201" s="131"/>
      <c r="F201" s="117"/>
      <c r="G201" s="121"/>
    </row>
    <row r="202" spans="1:7" ht="12.75">
      <c r="A202" s="39"/>
      <c r="B202" s="16">
        <v>90013</v>
      </c>
      <c r="C202" s="50"/>
      <c r="D202" s="16" t="s">
        <v>102</v>
      </c>
      <c r="E202" s="138">
        <f>SUM(E203)</f>
        <v>50000</v>
      </c>
      <c r="F202" s="30">
        <f>SUM(F203)</f>
        <v>0</v>
      </c>
      <c r="G202" s="122">
        <f t="shared" si="6"/>
        <v>50000</v>
      </c>
    </row>
    <row r="203" spans="1:7" ht="12.75">
      <c r="A203" s="39"/>
      <c r="B203" s="20"/>
      <c r="C203" s="19">
        <v>4300</v>
      </c>
      <c r="D203" s="20" t="s">
        <v>13</v>
      </c>
      <c r="E203" s="131">
        <v>50000</v>
      </c>
      <c r="F203" s="117"/>
      <c r="G203" s="121">
        <f t="shared" si="6"/>
        <v>50000</v>
      </c>
    </row>
    <row r="204" spans="1:7" ht="12.75">
      <c r="A204" s="39"/>
      <c r="B204" s="20"/>
      <c r="C204" s="19"/>
      <c r="D204" s="21"/>
      <c r="E204" s="131"/>
      <c r="F204" s="117"/>
      <c r="G204" s="121"/>
    </row>
    <row r="205" spans="1:7" ht="12.75">
      <c r="A205" s="39"/>
      <c r="B205" s="16">
        <v>90015</v>
      </c>
      <c r="C205" s="19"/>
      <c r="D205" s="16" t="s">
        <v>103</v>
      </c>
      <c r="E205" s="152">
        <f>SUM(E206:E208)</f>
        <v>960000</v>
      </c>
      <c r="F205" s="58">
        <f>SUM(F206:F208)</f>
        <v>0</v>
      </c>
      <c r="G205" s="122">
        <f t="shared" si="6"/>
        <v>960000</v>
      </c>
    </row>
    <row r="206" spans="1:7" ht="12.75">
      <c r="A206" s="39"/>
      <c r="B206" s="20"/>
      <c r="C206" s="19">
        <v>4260</v>
      </c>
      <c r="D206" s="29" t="s">
        <v>47</v>
      </c>
      <c r="E206" s="131">
        <v>800000</v>
      </c>
      <c r="F206" s="117"/>
      <c r="G206" s="121">
        <f t="shared" si="6"/>
        <v>800000</v>
      </c>
    </row>
    <row r="207" spans="1:7" ht="12.75">
      <c r="A207" s="39"/>
      <c r="B207" s="20"/>
      <c r="C207" s="19">
        <v>4270</v>
      </c>
      <c r="D207" s="29" t="s">
        <v>22</v>
      </c>
      <c r="E207" s="131">
        <v>110000</v>
      </c>
      <c r="F207" s="117"/>
      <c r="G207" s="121">
        <f t="shared" si="6"/>
        <v>110000</v>
      </c>
    </row>
    <row r="208" spans="1:7" ht="12.75">
      <c r="A208" s="39"/>
      <c r="B208" s="20"/>
      <c r="C208" s="19">
        <v>6050</v>
      </c>
      <c r="D208" s="27" t="s">
        <v>7</v>
      </c>
      <c r="E208" s="131">
        <v>50000</v>
      </c>
      <c r="F208" s="117"/>
      <c r="G208" s="121">
        <f t="shared" si="6"/>
        <v>50000</v>
      </c>
    </row>
    <row r="209" spans="1:7" ht="12.75">
      <c r="A209" s="39"/>
      <c r="B209" s="20"/>
      <c r="C209" s="19"/>
      <c r="D209" s="29"/>
      <c r="E209" s="131"/>
      <c r="F209" s="117"/>
      <c r="G209" s="121"/>
    </row>
    <row r="210" spans="1:7" ht="12.75">
      <c r="A210" s="39"/>
      <c r="B210" s="16">
        <v>90095</v>
      </c>
      <c r="C210" s="50"/>
      <c r="D210" s="24" t="s">
        <v>30</v>
      </c>
      <c r="E210" s="152">
        <f>SUM(E211:E214)</f>
        <v>1115985</v>
      </c>
      <c r="F210" s="58">
        <f>SUM(F211:F214)</f>
        <v>0</v>
      </c>
      <c r="G210" s="122">
        <f t="shared" si="6"/>
        <v>1115985</v>
      </c>
    </row>
    <row r="211" spans="1:7" ht="12.75">
      <c r="A211" s="39"/>
      <c r="B211" s="16"/>
      <c r="C211" s="26" t="s">
        <v>63</v>
      </c>
      <c r="D211" s="20" t="s">
        <v>47</v>
      </c>
      <c r="E211" s="131">
        <v>30000</v>
      </c>
      <c r="F211" s="117"/>
      <c r="G211" s="121">
        <f t="shared" si="6"/>
        <v>30000</v>
      </c>
    </row>
    <row r="212" spans="1:7" ht="12.75">
      <c r="A212" s="39"/>
      <c r="B212" s="20"/>
      <c r="C212" s="19">
        <v>4300</v>
      </c>
      <c r="D212" s="29" t="s">
        <v>13</v>
      </c>
      <c r="E212" s="131">
        <v>450785</v>
      </c>
      <c r="F212" s="117"/>
      <c r="G212" s="121">
        <f t="shared" si="6"/>
        <v>450785</v>
      </c>
    </row>
    <row r="213" spans="1:7" ht="12.75">
      <c r="A213" s="39"/>
      <c r="B213" s="20"/>
      <c r="C213" s="19">
        <v>4430</v>
      </c>
      <c r="D213" s="20" t="s">
        <v>83</v>
      </c>
      <c r="E213" s="131">
        <v>1700</v>
      </c>
      <c r="F213" s="117"/>
      <c r="G213" s="121">
        <f t="shared" si="6"/>
        <v>1700</v>
      </c>
    </row>
    <row r="214" spans="1:7" ht="12.75">
      <c r="A214" s="39"/>
      <c r="B214" s="20"/>
      <c r="C214" s="19">
        <v>6050</v>
      </c>
      <c r="D214" s="27" t="s">
        <v>7</v>
      </c>
      <c r="E214" s="131">
        <v>633500</v>
      </c>
      <c r="F214" s="117"/>
      <c r="G214" s="121">
        <f t="shared" si="6"/>
        <v>633500</v>
      </c>
    </row>
    <row r="215" spans="1:7" ht="12.75">
      <c r="A215" s="41"/>
      <c r="B215" s="61"/>
      <c r="C215" s="57"/>
      <c r="D215" s="93"/>
      <c r="E215" s="142"/>
      <c r="F215" s="120"/>
      <c r="G215" s="125"/>
    </row>
    <row r="216" spans="1:7" ht="24" customHeight="1">
      <c r="A216" s="39">
        <v>921</v>
      </c>
      <c r="B216" s="92"/>
      <c r="C216" s="94"/>
      <c r="D216" s="54" t="s">
        <v>104</v>
      </c>
      <c r="E216" s="164">
        <f>E217+E221+E224</f>
        <v>2504950</v>
      </c>
      <c r="F216" s="139">
        <f>F217+F221+F224</f>
        <v>0</v>
      </c>
      <c r="G216" s="123">
        <f t="shared" si="6"/>
        <v>2504950</v>
      </c>
    </row>
    <row r="217" spans="1:7" ht="12.75">
      <c r="A217" s="39"/>
      <c r="B217" s="16">
        <v>92109</v>
      </c>
      <c r="C217" s="50"/>
      <c r="D217" s="24" t="s">
        <v>105</v>
      </c>
      <c r="E217" s="152">
        <f>SUM(E218:E219)</f>
        <v>1133950</v>
      </c>
      <c r="F217" s="58">
        <f>SUM(F218:F218)</f>
        <v>0</v>
      </c>
      <c r="G217" s="122">
        <f t="shared" si="6"/>
        <v>1133950</v>
      </c>
    </row>
    <row r="218" spans="1:7" ht="25.5">
      <c r="A218" s="79"/>
      <c r="B218" s="20"/>
      <c r="C218" s="19">
        <v>2480</v>
      </c>
      <c r="D218" s="29" t="s">
        <v>129</v>
      </c>
      <c r="E218" s="131">
        <v>719300</v>
      </c>
      <c r="F218" s="117"/>
      <c r="G218" s="121">
        <f t="shared" si="6"/>
        <v>719300</v>
      </c>
    </row>
    <row r="219" spans="1:7" ht="12.75">
      <c r="A219" s="79"/>
      <c r="B219" s="20"/>
      <c r="C219" s="19">
        <v>6050</v>
      </c>
      <c r="D219" s="27" t="s">
        <v>7</v>
      </c>
      <c r="E219" s="131">
        <v>414650</v>
      </c>
      <c r="F219" s="117"/>
      <c r="G219" s="121">
        <f t="shared" si="6"/>
        <v>414650</v>
      </c>
    </row>
    <row r="220" spans="1:7" ht="12.75">
      <c r="A220" s="39"/>
      <c r="B220" s="20"/>
      <c r="C220" s="19"/>
      <c r="D220" s="29"/>
      <c r="E220" s="131"/>
      <c r="F220" s="117"/>
      <c r="G220" s="121">
        <f t="shared" si="6"/>
        <v>0</v>
      </c>
    </row>
    <row r="221" spans="1:7" ht="12.75">
      <c r="A221" s="39"/>
      <c r="B221" s="16">
        <v>92116</v>
      </c>
      <c r="C221" s="50"/>
      <c r="D221" s="24" t="s">
        <v>106</v>
      </c>
      <c r="E221" s="138">
        <f>SUM(E222:E222)</f>
        <v>920000</v>
      </c>
      <c r="F221" s="30">
        <f>SUM(F222:F222)</f>
        <v>0</v>
      </c>
      <c r="G221" s="122">
        <f t="shared" si="6"/>
        <v>920000</v>
      </c>
    </row>
    <row r="222" spans="1:7" ht="25.5">
      <c r="A222" s="39"/>
      <c r="B222" s="20"/>
      <c r="C222" s="19">
        <v>2480</v>
      </c>
      <c r="D222" s="29" t="s">
        <v>129</v>
      </c>
      <c r="E222" s="131">
        <v>920000</v>
      </c>
      <c r="F222" s="117"/>
      <c r="G222" s="121">
        <f>SUM(E222:F222)</f>
        <v>920000</v>
      </c>
    </row>
    <row r="223" spans="1:7" ht="12.75">
      <c r="A223" s="39"/>
      <c r="B223" s="20"/>
      <c r="C223" s="19"/>
      <c r="D223" s="29"/>
      <c r="E223" s="131"/>
      <c r="F223" s="117"/>
      <c r="G223" s="121">
        <f>SUM(E223:F223)</f>
        <v>0</v>
      </c>
    </row>
    <row r="224" spans="1:7" ht="12.75">
      <c r="A224" s="39"/>
      <c r="B224" s="16">
        <v>92195</v>
      </c>
      <c r="C224" s="50"/>
      <c r="D224" s="24" t="s">
        <v>30</v>
      </c>
      <c r="E224" s="152">
        <f>SUM(E225:E229)</f>
        <v>451000</v>
      </c>
      <c r="F224" s="152">
        <f>SUM(F225:F229)</f>
        <v>0</v>
      </c>
      <c r="G224" s="152">
        <f>SUM(G225:G229)</f>
        <v>451000</v>
      </c>
    </row>
    <row r="225" spans="1:7" ht="25.5">
      <c r="A225" s="39"/>
      <c r="B225" s="16"/>
      <c r="C225" s="177">
        <v>3040</v>
      </c>
      <c r="D225" s="178" t="s">
        <v>138</v>
      </c>
      <c r="E225" s="160">
        <v>5000</v>
      </c>
      <c r="F225" s="80"/>
      <c r="G225" s="121">
        <f>SUM(E225:F225)</f>
        <v>5000</v>
      </c>
    </row>
    <row r="226" spans="1:7" ht="12.75">
      <c r="A226" s="39"/>
      <c r="B226" s="16"/>
      <c r="C226" s="177">
        <v>4170</v>
      </c>
      <c r="D226" s="178" t="s">
        <v>130</v>
      </c>
      <c r="E226" s="160">
        <v>10000</v>
      </c>
      <c r="F226" s="80"/>
      <c r="G226" s="121">
        <f>SUM(E226:F226)</f>
        <v>10000</v>
      </c>
    </row>
    <row r="227" spans="1:7" ht="12.75">
      <c r="A227" s="39"/>
      <c r="B227" s="20"/>
      <c r="C227" s="19">
        <v>4210</v>
      </c>
      <c r="D227" s="29" t="s">
        <v>11</v>
      </c>
      <c r="E227" s="131">
        <v>35000</v>
      </c>
      <c r="F227" s="117"/>
      <c r="G227" s="121">
        <f>SUM(E227:F227)</f>
        <v>35000</v>
      </c>
    </row>
    <row r="228" spans="1:7" ht="12.75">
      <c r="A228" s="39"/>
      <c r="B228" s="20"/>
      <c r="C228" s="19">
        <v>4300</v>
      </c>
      <c r="D228" s="29" t="s">
        <v>116</v>
      </c>
      <c r="E228" s="131">
        <v>400000</v>
      </c>
      <c r="F228" s="117"/>
      <c r="G228" s="121">
        <f>SUM(E228:F228)</f>
        <v>400000</v>
      </c>
    </row>
    <row r="229" spans="1:7" ht="12.75">
      <c r="A229" s="79"/>
      <c r="B229" s="20"/>
      <c r="C229" s="19">
        <v>4430</v>
      </c>
      <c r="D229" s="20" t="s">
        <v>83</v>
      </c>
      <c r="E229" s="131">
        <v>1000</v>
      </c>
      <c r="F229" s="117"/>
      <c r="G229" s="121">
        <f>SUM(E229:F229)</f>
        <v>1000</v>
      </c>
    </row>
    <row r="230" spans="1:7" ht="12.75">
      <c r="A230" s="41"/>
      <c r="B230" s="49"/>
      <c r="C230" s="95"/>
      <c r="D230" s="49"/>
      <c r="E230" s="142"/>
      <c r="F230" s="120"/>
      <c r="G230" s="125"/>
    </row>
    <row r="231" spans="1:7" ht="24.75" customHeight="1">
      <c r="A231" s="77">
        <v>926</v>
      </c>
      <c r="B231" s="88"/>
      <c r="C231" s="20"/>
      <c r="D231" s="78" t="s">
        <v>107</v>
      </c>
      <c r="E231" s="148">
        <f>E235+E238+E232</f>
        <v>1899635</v>
      </c>
      <c r="F231" s="145">
        <f>F235+F238+F232</f>
        <v>0</v>
      </c>
      <c r="G231" s="90">
        <f>G235+G238+G232</f>
        <v>1899635</v>
      </c>
    </row>
    <row r="232" spans="1:7" ht="12.75">
      <c r="A232" s="39"/>
      <c r="B232" s="16">
        <v>92601</v>
      </c>
      <c r="C232" s="50"/>
      <c r="D232" s="16" t="s">
        <v>128</v>
      </c>
      <c r="E232" s="141">
        <f>SUM(E233)</f>
        <v>180000</v>
      </c>
      <c r="F232" s="146"/>
      <c r="G232" s="122">
        <f>SUM(E232:F232)</f>
        <v>180000</v>
      </c>
    </row>
    <row r="233" spans="1:7" ht="12.75">
      <c r="A233" s="39"/>
      <c r="B233" s="20"/>
      <c r="C233" s="19">
        <v>6050</v>
      </c>
      <c r="D233" s="27" t="s">
        <v>7</v>
      </c>
      <c r="E233" s="117">
        <v>180000</v>
      </c>
      <c r="F233" s="140"/>
      <c r="G233" s="121">
        <f>SUM(E233:F233)</f>
        <v>180000</v>
      </c>
    </row>
    <row r="234" spans="1:7" ht="12.75">
      <c r="A234" s="39"/>
      <c r="B234" s="20"/>
      <c r="C234" s="19"/>
      <c r="D234" s="20"/>
      <c r="E234" s="117"/>
      <c r="F234" s="140"/>
      <c r="G234" s="121"/>
    </row>
    <row r="235" spans="1:7" ht="12.75">
      <c r="A235" s="39"/>
      <c r="B235" s="16">
        <v>92604</v>
      </c>
      <c r="C235" s="50"/>
      <c r="D235" s="16" t="s">
        <v>108</v>
      </c>
      <c r="E235" s="149">
        <f>E236</f>
        <v>1460000</v>
      </c>
      <c r="F235" s="147">
        <f>F236</f>
        <v>0</v>
      </c>
      <c r="G235" s="122">
        <f>SUM(E235:F235)</f>
        <v>1460000</v>
      </c>
    </row>
    <row r="236" spans="1:7" ht="25.5">
      <c r="A236" s="39"/>
      <c r="B236" s="27"/>
      <c r="C236" s="19">
        <v>2650</v>
      </c>
      <c r="D236" s="29" t="s">
        <v>109</v>
      </c>
      <c r="E236" s="117">
        <v>1460000</v>
      </c>
      <c r="F236" s="140"/>
      <c r="G236" s="121">
        <f>SUM(E236:F236)</f>
        <v>1460000</v>
      </c>
    </row>
    <row r="237" spans="1:7" ht="12.75">
      <c r="A237" s="39"/>
      <c r="B237" s="20"/>
      <c r="C237" s="19"/>
      <c r="D237" s="27"/>
      <c r="F237" s="117"/>
      <c r="G237" s="121"/>
    </row>
    <row r="238" spans="1:7" ht="12.75">
      <c r="A238" s="39"/>
      <c r="B238" s="16">
        <v>92695</v>
      </c>
      <c r="C238" s="50"/>
      <c r="D238" s="51" t="s">
        <v>30</v>
      </c>
      <c r="E238" s="58">
        <f>SUM(E239:E241)</f>
        <v>259635</v>
      </c>
      <c r="F238" s="58">
        <f>SUM(F240:F241)</f>
        <v>0</v>
      </c>
      <c r="G238" s="122">
        <f>SUM(E238:F238)</f>
        <v>259635</v>
      </c>
    </row>
    <row r="239" spans="1:7" ht="25.5">
      <c r="A239" s="39"/>
      <c r="B239" s="16"/>
      <c r="C239" s="177">
        <v>3040</v>
      </c>
      <c r="D239" s="178" t="s">
        <v>138</v>
      </c>
      <c r="E239" s="80">
        <v>2000</v>
      </c>
      <c r="F239" s="80"/>
      <c r="G239" s="121">
        <f>SUM(E239:F239)</f>
        <v>2000</v>
      </c>
    </row>
    <row r="240" spans="1:7" ht="16.5" customHeight="1">
      <c r="A240" s="39"/>
      <c r="B240" s="20"/>
      <c r="C240" s="19">
        <v>4210</v>
      </c>
      <c r="D240" s="53" t="s">
        <v>111</v>
      </c>
      <c r="E240" s="1">
        <v>7000</v>
      </c>
      <c r="F240" s="117"/>
      <c r="G240" s="121">
        <f>SUM(E240:F240)</f>
        <v>7000</v>
      </c>
    </row>
    <row r="241" spans="1:7" ht="12.75">
      <c r="A241" s="39"/>
      <c r="B241" s="20"/>
      <c r="C241" s="19">
        <v>4300</v>
      </c>
      <c r="D241" s="27" t="s">
        <v>13</v>
      </c>
      <c r="E241" s="1">
        <v>250635</v>
      </c>
      <c r="F241" s="117"/>
      <c r="G241" s="121">
        <f>SUM(E241:F241)</f>
        <v>250635</v>
      </c>
    </row>
    <row r="242" spans="1:7" ht="13.5" thickBot="1">
      <c r="A242" s="96"/>
      <c r="B242" s="20"/>
      <c r="C242" s="19"/>
      <c r="D242" s="27"/>
      <c r="F242" s="117"/>
      <c r="G242" s="128"/>
    </row>
    <row r="243" spans="1:7" ht="18.75" customHeight="1" thickBot="1" thickTop="1">
      <c r="A243" s="97"/>
      <c r="B243" s="98"/>
      <c r="C243" s="98"/>
      <c r="D243" s="99" t="s">
        <v>112</v>
      </c>
      <c r="E243" s="105">
        <f>E9+E16+E26+E37+E44+E86+E91+E129+E137+E142+E162+E179+E187+E216+E231+E123+E183</f>
        <v>41713305</v>
      </c>
      <c r="F243" s="105">
        <f>F9+F16+F26+F37+F44+F86+F91+F129+F137+F142+F162+F179+F187+F216+F231+F123</f>
        <v>238652</v>
      </c>
      <c r="G243" s="130">
        <f>SUM(E243:F243)</f>
        <v>41951957</v>
      </c>
    </row>
    <row r="244" spans="1:7" ht="18.75" customHeight="1" thickTop="1">
      <c r="A244" s="2"/>
      <c r="B244" s="2"/>
      <c r="C244" s="2"/>
      <c r="D244" s="100"/>
      <c r="E244" s="118"/>
      <c r="F244" s="102"/>
      <c r="G244" s="129"/>
    </row>
    <row r="245" spans="1:7" ht="12.75" customHeight="1">
      <c r="A245" s="2"/>
      <c r="B245" s="2"/>
      <c r="C245" s="2"/>
      <c r="D245" s="2"/>
      <c r="E245" s="101"/>
      <c r="F245" s="102"/>
      <c r="G245" s="6"/>
    </row>
    <row r="246" spans="1:7" ht="12.75">
      <c r="A246" s="100"/>
      <c r="B246" s="2"/>
      <c r="C246" s="2"/>
      <c r="D246" s="2"/>
      <c r="E246" s="101"/>
      <c r="F246" s="102"/>
      <c r="G246" s="6"/>
    </row>
    <row r="247" spans="1:7" ht="12.75">
      <c r="A247" s="100"/>
      <c r="B247" s="2"/>
      <c r="C247" s="2"/>
      <c r="D247" s="2"/>
      <c r="E247" s="56" t="s">
        <v>148</v>
      </c>
      <c r="F247" s="103"/>
      <c r="G247" s="3"/>
    </row>
    <row r="248" spans="1:7" ht="12.75">
      <c r="A248" s="100"/>
      <c r="B248" s="2"/>
      <c r="C248" s="2"/>
      <c r="D248" s="2"/>
      <c r="E248" s="56"/>
      <c r="F248" s="56"/>
      <c r="G248" s="3"/>
    </row>
    <row r="249" spans="1:7" ht="12.75">
      <c r="A249" s="100"/>
      <c r="B249" s="2"/>
      <c r="C249" s="2"/>
      <c r="D249" s="2"/>
      <c r="E249" s="56"/>
      <c r="F249" s="56"/>
      <c r="G249" s="3"/>
    </row>
    <row r="250" ht="12.75">
      <c r="E250" s="1" t="s">
        <v>149</v>
      </c>
    </row>
  </sheetData>
  <mergeCells count="6">
    <mergeCell ref="F1:H1"/>
    <mergeCell ref="G7:G8"/>
    <mergeCell ref="E7:E8"/>
    <mergeCell ref="F7:F8"/>
    <mergeCell ref="A5:F5"/>
    <mergeCell ref="D7:D8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3"/>
  <headerFooter alignWithMargins="0">
    <oddFooter>&amp;LStrona&amp;P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208"/>
      <c r="B9" s="209"/>
      <c r="C9" s="207" t="s">
        <v>125</v>
      </c>
      <c r="D9" s="207" t="s">
        <v>126</v>
      </c>
      <c r="E9" s="207" t="s">
        <v>112</v>
      </c>
    </row>
    <row r="10" spans="1:5" ht="12.75">
      <c r="A10" s="206"/>
      <c r="B10" s="133"/>
      <c r="C10" s="210">
        <f>C11+C18</f>
        <v>296666</v>
      </c>
      <c r="D10" s="211">
        <f>D11+D18</f>
        <v>103334</v>
      </c>
      <c r="E10" s="212">
        <f aca="true" t="shared" si="0" ref="E10:E15">SUM(C10:D10)</f>
        <v>400000</v>
      </c>
    </row>
    <row r="11" spans="1:5" ht="12.75">
      <c r="A11" s="192"/>
      <c r="B11" s="193" t="s">
        <v>137</v>
      </c>
      <c r="C11" s="213">
        <f>SUM(C12:C15)</f>
        <v>17200</v>
      </c>
      <c r="D11" s="214"/>
      <c r="E11" s="215">
        <f t="shared" si="0"/>
        <v>17200</v>
      </c>
    </row>
    <row r="12" spans="1:5" ht="12.75">
      <c r="A12" s="194" t="s">
        <v>131</v>
      </c>
      <c r="B12" s="195" t="s">
        <v>130</v>
      </c>
      <c r="C12" s="196">
        <v>5000</v>
      </c>
      <c r="D12" s="132"/>
      <c r="E12" s="191">
        <f t="shared" si="0"/>
        <v>5000</v>
      </c>
    </row>
    <row r="13" spans="1:5" ht="12.75">
      <c r="A13" s="194" t="s">
        <v>10</v>
      </c>
      <c r="B13" s="195" t="s">
        <v>11</v>
      </c>
      <c r="C13" s="196">
        <v>2000</v>
      </c>
      <c r="D13" s="132"/>
      <c r="E13" s="191">
        <f t="shared" si="0"/>
        <v>2000</v>
      </c>
    </row>
    <row r="14" spans="1:5" ht="12.75">
      <c r="A14" s="194" t="s">
        <v>12</v>
      </c>
      <c r="B14" s="195" t="s">
        <v>13</v>
      </c>
      <c r="C14" s="196">
        <v>10000</v>
      </c>
      <c r="D14" s="132"/>
      <c r="E14" s="191">
        <f t="shared" si="0"/>
        <v>10000</v>
      </c>
    </row>
    <row r="15" spans="1:5" ht="12.75">
      <c r="A15" s="194" t="s">
        <v>82</v>
      </c>
      <c r="B15" s="195" t="s">
        <v>42</v>
      </c>
      <c r="C15" s="196">
        <v>200</v>
      </c>
      <c r="D15" s="132"/>
      <c r="E15" s="191">
        <f t="shared" si="0"/>
        <v>200</v>
      </c>
    </row>
    <row r="16" spans="1:5" ht="12.75">
      <c r="A16" s="189"/>
      <c r="B16" s="190"/>
      <c r="C16" s="197"/>
      <c r="D16" s="132"/>
      <c r="E16" s="198"/>
    </row>
    <row r="17" spans="1:5" ht="12.75">
      <c r="A17" s="189"/>
      <c r="B17" s="190"/>
      <c r="C17" s="197"/>
      <c r="D17" s="132"/>
      <c r="E17" s="198"/>
    </row>
    <row r="18" spans="1:5" ht="12.75">
      <c r="A18" s="189"/>
      <c r="B18" s="190" t="s">
        <v>90</v>
      </c>
      <c r="C18" s="216">
        <f>SUM(C19:C33)</f>
        <v>279466</v>
      </c>
      <c r="D18" s="216">
        <f>SUM(D19:D33)</f>
        <v>103334</v>
      </c>
      <c r="E18" s="217">
        <f>SUM(C18:D18)</f>
        <v>382800</v>
      </c>
    </row>
    <row r="19" spans="1:5" ht="12.75">
      <c r="A19" s="199" t="s">
        <v>124</v>
      </c>
      <c r="B19" s="200"/>
      <c r="C19" s="197"/>
      <c r="D19" s="132"/>
      <c r="E19" s="198"/>
    </row>
    <row r="20" spans="1:5" ht="38.25">
      <c r="A20" s="201" t="s">
        <v>91</v>
      </c>
      <c r="B20" s="202" t="s">
        <v>92</v>
      </c>
      <c r="C20" s="197"/>
      <c r="D20" s="132"/>
      <c r="E20" s="198">
        <f>SUM(C20:D20)</f>
        <v>0</v>
      </c>
    </row>
    <row r="21" spans="1:5" ht="12.75">
      <c r="A21" s="201" t="s">
        <v>57</v>
      </c>
      <c r="B21" s="195" t="s">
        <v>41</v>
      </c>
      <c r="C21" s="197">
        <v>7000</v>
      </c>
      <c r="D21" s="132"/>
      <c r="E21" s="198">
        <f aca="true" t="shared" si="1" ref="E21:E34">SUM(C21:D21)</f>
        <v>7000</v>
      </c>
    </row>
    <row r="22" spans="1:5" ht="12.75">
      <c r="A22" s="201" t="s">
        <v>58</v>
      </c>
      <c r="B22" s="195" t="s">
        <v>36</v>
      </c>
      <c r="C22" s="197"/>
      <c r="D22" s="132">
        <v>39936</v>
      </c>
      <c r="E22" s="198">
        <f t="shared" si="1"/>
        <v>39936</v>
      </c>
    </row>
    <row r="23" spans="1:5" ht="12.75">
      <c r="A23" s="201" t="s">
        <v>59</v>
      </c>
      <c r="B23" s="195" t="s">
        <v>37</v>
      </c>
      <c r="C23" s="197"/>
      <c r="D23" s="132">
        <v>3854</v>
      </c>
      <c r="E23" s="198">
        <f t="shared" si="1"/>
        <v>3854</v>
      </c>
    </row>
    <row r="24" spans="1:5" ht="12.75">
      <c r="A24" s="201" t="s">
        <v>60</v>
      </c>
      <c r="B24" s="195" t="s">
        <v>38</v>
      </c>
      <c r="C24" s="197">
        <v>2000</v>
      </c>
      <c r="D24" s="132">
        <v>8900</v>
      </c>
      <c r="E24" s="198">
        <f t="shared" si="1"/>
        <v>10900</v>
      </c>
    </row>
    <row r="25" spans="1:5" ht="12.75">
      <c r="A25" s="201" t="s">
        <v>61</v>
      </c>
      <c r="B25" s="195" t="s">
        <v>62</v>
      </c>
      <c r="C25" s="197">
        <v>200</v>
      </c>
      <c r="D25" s="132">
        <v>1100</v>
      </c>
      <c r="E25" s="198">
        <f t="shared" si="1"/>
        <v>1300</v>
      </c>
    </row>
    <row r="26" spans="1:5" ht="12.75">
      <c r="A26" s="201" t="s">
        <v>131</v>
      </c>
      <c r="B26" s="195"/>
      <c r="C26" s="197">
        <v>20000</v>
      </c>
      <c r="D26" s="132">
        <v>19680</v>
      </c>
      <c r="E26" s="198">
        <f t="shared" si="1"/>
        <v>39680</v>
      </c>
    </row>
    <row r="27" spans="1:5" ht="12.75">
      <c r="A27" s="201" t="s">
        <v>10</v>
      </c>
      <c r="B27" s="195" t="s">
        <v>11</v>
      </c>
      <c r="C27" s="197">
        <v>5000</v>
      </c>
      <c r="D27" s="132">
        <v>10764</v>
      </c>
      <c r="E27" s="198">
        <f t="shared" si="1"/>
        <v>15764</v>
      </c>
    </row>
    <row r="28" spans="1:5" ht="12.75">
      <c r="A28" s="201" t="s">
        <v>63</v>
      </c>
      <c r="B28" s="195"/>
      <c r="C28" s="197">
        <v>6000</v>
      </c>
      <c r="D28" s="132"/>
      <c r="E28" s="198">
        <f t="shared" si="1"/>
        <v>6000</v>
      </c>
    </row>
    <row r="29" spans="1:5" ht="12.75">
      <c r="A29" s="201" t="s">
        <v>21</v>
      </c>
      <c r="B29" s="195" t="s">
        <v>22</v>
      </c>
      <c r="C29" s="197"/>
      <c r="D29" s="132">
        <v>2000</v>
      </c>
      <c r="E29" s="198">
        <f t="shared" si="1"/>
        <v>2000</v>
      </c>
    </row>
    <row r="30" spans="1:5" ht="12.75">
      <c r="A30" s="201" t="s">
        <v>12</v>
      </c>
      <c r="B30" s="195" t="s">
        <v>13</v>
      </c>
      <c r="C30" s="197">
        <v>237466</v>
      </c>
      <c r="D30" s="132">
        <v>15600</v>
      </c>
      <c r="E30" s="198">
        <f t="shared" si="1"/>
        <v>253066</v>
      </c>
    </row>
    <row r="31" spans="1:5" ht="12.75">
      <c r="A31" s="201" t="s">
        <v>82</v>
      </c>
      <c r="B31" s="195" t="s">
        <v>42</v>
      </c>
      <c r="C31" s="197">
        <v>1800</v>
      </c>
      <c r="D31" s="132"/>
      <c r="E31" s="198">
        <f t="shared" si="1"/>
        <v>1800</v>
      </c>
    </row>
    <row r="32" spans="1:5" ht="12.75">
      <c r="A32" s="201" t="s">
        <v>64</v>
      </c>
      <c r="B32" s="195" t="s">
        <v>83</v>
      </c>
      <c r="C32" s="197"/>
      <c r="D32" s="132"/>
      <c r="E32" s="198">
        <f t="shared" si="1"/>
        <v>0</v>
      </c>
    </row>
    <row r="33" spans="1:5" ht="25.5">
      <c r="A33" s="201" t="s">
        <v>84</v>
      </c>
      <c r="B33" s="203" t="s">
        <v>85</v>
      </c>
      <c r="C33" s="197"/>
      <c r="D33" s="132">
        <v>1500</v>
      </c>
      <c r="E33" s="198">
        <f t="shared" si="1"/>
        <v>1500</v>
      </c>
    </row>
    <row r="34" spans="1:5" ht="12.75">
      <c r="A34" s="204"/>
      <c r="B34" s="197"/>
      <c r="C34" s="197"/>
      <c r="D34" s="132"/>
      <c r="E34" s="198">
        <f t="shared" si="1"/>
        <v>0</v>
      </c>
    </row>
    <row r="35" spans="1:5" ht="12.75">
      <c r="A35" s="205"/>
      <c r="B35" s="134"/>
      <c r="C35" s="218">
        <f>SUM(C10)</f>
        <v>296666</v>
      </c>
      <c r="D35" s="218">
        <f>SUM(D10)</f>
        <v>103334</v>
      </c>
      <c r="E35" s="218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2006-01-20T12:56:22Z</cp:lastPrinted>
  <dcterms:created xsi:type="dcterms:W3CDTF">2000-11-02T08:00:54Z</dcterms:created>
  <dcterms:modified xsi:type="dcterms:W3CDTF">2006-01-20T13:00:26Z</dcterms:modified>
  <cp:category/>
  <cp:version/>
  <cp:contentType/>
  <cp:contentStatus/>
  <cp:revision>1</cp:revision>
</cp:coreProperties>
</file>