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<sst xmlns="http://schemas.openxmlformats.org/spreadsheetml/2006/main" count="132" uniqueCount="103">
  <si>
    <t>Dział</t>
  </si>
  <si>
    <t>Rozdz.</t>
  </si>
  <si>
    <t>Treść</t>
  </si>
  <si>
    <t>Wpływy z opłaty eksploatacyjnej</t>
  </si>
  <si>
    <t>Gospodarka mieszkaniowa</t>
  </si>
  <si>
    <t>Gospodarka gruntami i nieruchomościami</t>
  </si>
  <si>
    <t>Wpływy z opłat za zarząd,użtk.i użtk.wieczyste nier.</t>
  </si>
  <si>
    <t>Administracja publiczna</t>
  </si>
  <si>
    <t>Urzędy wojewódzkie</t>
  </si>
  <si>
    <t>Straż Miejska</t>
  </si>
  <si>
    <t>Wpływy z podatku dochodowego od osób fizycznych.</t>
  </si>
  <si>
    <t>Klasyfikacja budżet.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</si>
  <si>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</si>
  <si>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</si>
  <si>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</si>
  <si>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</si>
  <si>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</si>
  <si>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targowej</t>
  </si>
  <si>
    <t>Odsetki od nieterminowych wpłat z tyt.pod.i opłat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</si>
  <si>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</si>
  <si>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</si>
  <si>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</si>
  <si>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</si>
  <si>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</si>
  <si>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</si>
  <si>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</si>
  <si>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</si>
  <si>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</si>
  <si>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Ogółem</t>
  </si>
  <si>
    <t>Pozostałe odsetki</t>
  </si>
  <si>
    <t>Urzędy gmin</t>
  </si>
  <si>
    <t>Podatek od czynności cywilnoprawnych</t>
  </si>
  <si>
    <t>Różne rozlczenia finansowe</t>
  </si>
  <si>
    <t>Usługi opiekuńcze i specjalistyczne usługi opiek.</t>
  </si>
  <si>
    <t>Bezpieczeństwo publiczne i ochrona przeciwpożarowa</t>
  </si>
  <si>
    <t>Składki na ubezp.zdrowotne opł.za osoby pobierające niektóre świadczenia z pomocy społecznej</t>
  </si>
  <si>
    <t>Par.</t>
  </si>
  <si>
    <t>Wpływy z opłaty administracyjnej za czynności urzędowe</t>
  </si>
  <si>
    <t>Urzędy nacz.org.wł. państw.,kontroli i ochr.prawa oraz sądownictwa</t>
  </si>
  <si>
    <t xml:space="preserve">Urzędy nacz.org.wł. państw.,kontroli i ochr.prawa </t>
  </si>
  <si>
    <t>Wpływy z różnych dochodów</t>
  </si>
  <si>
    <t>Podatek od działalności gospodarczej osób fiz., opł.w formie karty podatkowej</t>
  </si>
  <si>
    <t>Wpływy z innych opłat stanowiących dochody jednostek samorz .teryt. na postawie ustaw</t>
  </si>
  <si>
    <t>Dotacje cel.otrz.z b.p. na realiz. własnych zad. bieżących gmin</t>
  </si>
  <si>
    <t>0690</t>
  </si>
  <si>
    <t>0470</t>
  </si>
  <si>
    <t>0750</t>
  </si>
  <si>
    <t>0920</t>
  </si>
  <si>
    <t>2010</t>
  </si>
  <si>
    <t>0970</t>
  </si>
  <si>
    <t>0570</t>
  </si>
  <si>
    <t>0350</t>
  </si>
  <si>
    <t>0310</t>
  </si>
  <si>
    <t>0320</t>
  </si>
  <si>
    <t>0330</t>
  </si>
  <si>
    <t>0340</t>
  </si>
  <si>
    <t>0360</t>
  </si>
  <si>
    <t>0430</t>
  </si>
  <si>
    <t>0450</t>
  </si>
  <si>
    <t>0500</t>
  </si>
  <si>
    <t>0910</t>
  </si>
  <si>
    <t>0410</t>
  </si>
  <si>
    <t>0460</t>
  </si>
  <si>
    <t>0480</t>
  </si>
  <si>
    <t>0010</t>
  </si>
  <si>
    <t>0020</t>
  </si>
  <si>
    <t>2920</t>
  </si>
  <si>
    <t>Dochody własne</t>
  </si>
  <si>
    <t>Dochody zlecone</t>
  </si>
  <si>
    <t>Pomoc społeczna</t>
  </si>
  <si>
    <t>0370</t>
  </si>
  <si>
    <t>Załącznik Nr 1</t>
  </si>
  <si>
    <t xml:space="preserve">Wpływy z różnych opłat        </t>
  </si>
  <si>
    <t>Obrona cywilna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</si>
  <si>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</si>
  <si>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</si>
  <si>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ustawami.</t>
  </si>
  <si>
    <t>Podatek od posiadania psów</t>
  </si>
  <si>
    <t>Wpływy ze sprzedaży składników majątkowych</t>
  </si>
  <si>
    <t>0870</t>
  </si>
  <si>
    <t>Doch.od os.pr.,od os.fizycznych i od innych jedn.nie pos.osobow.prawnej oraz wydatki związane z ich poborem</t>
  </si>
  <si>
    <t>Wpływy z pod.roln.,p.leśn.,p.od czynności cywilnopr.,pod. I opłat lokalnych od osób prawnych i innycj jednostek organizacyjnych</t>
  </si>
  <si>
    <t>Wpływy z pod.roln.,p.leśn.,pod. Od spadków i darowizn,pod.od czynności cywilnopr., oraz  oraz pod.i opł.lokalnych od osób fizycznych</t>
  </si>
  <si>
    <t>Część wyrównawcza subwencji ogólnej dla gmin</t>
  </si>
  <si>
    <t>Pozostała działalność</t>
  </si>
  <si>
    <t>Część równoważąca subwencji ogólnej dla gmin</t>
  </si>
  <si>
    <t>0490</t>
  </si>
  <si>
    <t>Wpływy z innych lokalnych opłat  pobieranych przez jednostki samorządu terytorialnego na podstawie odrębnych ustaw</t>
  </si>
  <si>
    <t>Dochody z najmu i dzierż.skł.maj.S.P., jedn. sam. ter. lub innych jedn.zal.do s.f.p oraz innych umów o pod.char.</t>
  </si>
  <si>
    <t>Dot.cel.otrz.z b.p. na real.zad.bież.z zakr. admin. rząd. oraz innych zadań zlec.gminom ustawami</t>
  </si>
  <si>
    <t xml:space="preserve">Wpływy z różnych opłat </t>
  </si>
  <si>
    <t>Grzywny,mandaty i inne kary pieniężne od ludności</t>
  </si>
  <si>
    <t>Razem plan na 2006</t>
  </si>
  <si>
    <t>Gospodarka komunalna o ochrona środowiska</t>
  </si>
  <si>
    <t>Gospodarka odpadami</t>
  </si>
  <si>
    <t>Środki na dofinansowanie własnych inwestycji gmin , powiatów,samorządów województw pozyskane z innych źródeł</t>
  </si>
  <si>
    <t>Zasiłki i pomoc w nat.oraz skł.na ubezp.społ. i rentowe</t>
  </si>
  <si>
    <t>Burmistrza Wyszkowa</t>
  </si>
  <si>
    <t>z dnia 18 stycznia 2006r.</t>
  </si>
  <si>
    <t>Urząd Miejski w Wyszkowie - dochody</t>
  </si>
  <si>
    <t>do Zarządzenia Nr 6/2006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</si>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</sst>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wrapText="1"/>
    </xf>
    <xf numFmtId="0" fontId="12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3" fontId="6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75" zoomScaleNormal="75" workbookViewId="0" topLeftCell="A103">
      <selection activeCell="H115" sqref="H11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</cols>
  <sheetData>
    <row r="1" spans="2:7" ht="15">
      <c r="B1" s="34"/>
      <c r="D1" s="35"/>
      <c r="E1" s="105" t="s">
        <v>71</v>
      </c>
      <c r="F1" s="106"/>
      <c r="G1" s="106"/>
    </row>
    <row r="2" spans="4:7" ht="15">
      <c r="D2" s="35"/>
      <c r="E2" s="105" t="s">
        <v>100</v>
      </c>
      <c r="F2" s="106"/>
      <c r="G2" s="106"/>
    </row>
    <row r="3" spans="4:7" ht="15">
      <c r="D3" s="35"/>
      <c r="E3" s="105" t="s">
        <v>97</v>
      </c>
      <c r="F3" s="106"/>
      <c r="G3" s="106"/>
    </row>
    <row r="4" spans="4:7" ht="15">
      <c r="D4" s="35"/>
      <c r="E4" s="105" t="s">
        <v>98</v>
      </c>
      <c r="F4" s="106"/>
      <c r="G4" s="106"/>
    </row>
    <row r="5" spans="4:6" ht="15">
      <c r="D5" s="35"/>
      <c r="E5" s="35"/>
      <c r="F5" s="35"/>
    </row>
    <row r="6" spans="1:7" ht="18">
      <c r="A6" s="98" t="s">
        <v>99</v>
      </c>
      <c r="B6" s="98"/>
      <c r="C6" s="98"/>
      <c r="D6" s="98"/>
      <c r="E6" s="98"/>
      <c r="F6" s="98"/>
      <c r="G6" s="98"/>
    </row>
    <row r="7" ht="16.5" customHeight="1" thickBot="1"/>
    <row r="8" spans="1:7" ht="15" customHeight="1" thickTop="1">
      <c r="A8" s="55" t="s">
        <v>11</v>
      </c>
      <c r="B8" s="56"/>
      <c r="C8" s="57"/>
      <c r="D8" s="99" t="s">
        <v>2</v>
      </c>
      <c r="E8" s="103" t="s">
        <v>67</v>
      </c>
      <c r="F8" s="103" t="s">
        <v>68</v>
      </c>
      <c r="G8" s="101" t="s">
        <v>92</v>
      </c>
    </row>
    <row r="9" spans="1:7" ht="31.5" customHeight="1" thickBot="1">
      <c r="A9" s="58" t="s">
        <v>0</v>
      </c>
      <c r="B9" s="59" t="s">
        <v>1</v>
      </c>
      <c r="C9" s="60" t="s">
        <v>36</v>
      </c>
      <c r="D9" s="100"/>
      <c r="E9" s="104"/>
      <c r="F9" s="104"/>
      <c r="G9" s="102"/>
    </row>
    <row r="10" spans="1:7" ht="16.5" thickTop="1">
      <c r="A10" s="61">
        <v>700</v>
      </c>
      <c r="B10" s="37"/>
      <c r="C10" s="36"/>
      <c r="D10" s="20" t="s">
        <v>4</v>
      </c>
      <c r="E10" s="73">
        <f>E11</f>
        <v>2070560</v>
      </c>
      <c r="F10" s="13">
        <f>F11</f>
        <v>0</v>
      </c>
      <c r="G10" s="83">
        <f aca="true" t="shared" si="0" ref="G10:G77">SUM(E10:F10)</f>
        <v>2070560</v>
      </c>
    </row>
    <row r="11" spans="1:7" ht="15.75">
      <c r="A11" s="61"/>
      <c r="B11" s="37">
        <v>70005</v>
      </c>
      <c r="C11" s="46"/>
      <c r="D11" s="23" t="s">
        <v>5</v>
      </c>
      <c r="E11" s="74">
        <f>SUM(E12:E16)</f>
        <v>2070560</v>
      </c>
      <c r="F11" s="16">
        <f>SUM(F12:F16)</f>
        <v>0</v>
      </c>
      <c r="G11" s="84">
        <f t="shared" si="0"/>
        <v>2070560</v>
      </c>
    </row>
    <row r="12" spans="1:7" ht="15.75">
      <c r="A12" s="61"/>
      <c r="B12" s="45"/>
      <c r="C12" s="39" t="s">
        <v>45</v>
      </c>
      <c r="D12" s="24" t="s">
        <v>6</v>
      </c>
      <c r="E12" s="62">
        <v>588560</v>
      </c>
      <c r="F12" s="9"/>
      <c r="G12" s="85">
        <f t="shared" si="0"/>
        <v>588560</v>
      </c>
    </row>
    <row r="13" spans="1:7" ht="15.75">
      <c r="A13" s="61"/>
      <c r="B13" s="47"/>
      <c r="C13" s="39" t="s">
        <v>44</v>
      </c>
      <c r="D13" s="22" t="s">
        <v>72</v>
      </c>
      <c r="E13" s="62"/>
      <c r="F13" s="9"/>
      <c r="G13" s="85"/>
    </row>
    <row r="14" spans="1:7" ht="29.25" customHeight="1">
      <c r="A14" s="61"/>
      <c r="B14" s="47"/>
      <c r="C14" s="39" t="s">
        <v>46</v>
      </c>
      <c r="D14" s="22" t="s">
        <v>88</v>
      </c>
      <c r="E14" s="62">
        <v>480000</v>
      </c>
      <c r="F14" s="9"/>
      <c r="G14" s="85">
        <f t="shared" si="0"/>
        <v>480000</v>
      </c>
    </row>
    <row r="15" spans="1:7" ht="15.75">
      <c r="A15" s="61"/>
      <c r="B15" s="45"/>
      <c r="C15" s="39" t="s">
        <v>79</v>
      </c>
      <c r="D15" s="24" t="s">
        <v>78</v>
      </c>
      <c r="E15" s="62">
        <v>1000000</v>
      </c>
      <c r="F15" s="9"/>
      <c r="G15" s="85">
        <f t="shared" si="0"/>
        <v>1000000</v>
      </c>
    </row>
    <row r="16" spans="1:7" ht="15.75">
      <c r="A16" s="61"/>
      <c r="B16" s="45"/>
      <c r="C16" s="39" t="s">
        <v>47</v>
      </c>
      <c r="D16" s="24" t="s">
        <v>29</v>
      </c>
      <c r="E16" s="69">
        <v>2000</v>
      </c>
      <c r="F16" s="11"/>
      <c r="G16" s="85">
        <f t="shared" si="0"/>
        <v>2000</v>
      </c>
    </row>
    <row r="17" spans="1:7" ht="15.75">
      <c r="A17" s="63"/>
      <c r="B17" s="43"/>
      <c r="C17" s="44"/>
      <c r="D17" s="25"/>
      <c r="E17" s="19"/>
      <c r="F17" s="10"/>
      <c r="G17" s="86"/>
    </row>
    <row r="18" spans="1:7" ht="15.75">
      <c r="A18" s="61">
        <v>750</v>
      </c>
      <c r="B18" s="45"/>
      <c r="C18" s="38"/>
      <c r="D18" s="20" t="s">
        <v>7</v>
      </c>
      <c r="E18" s="73">
        <f>E19+E23</f>
        <v>59741</v>
      </c>
      <c r="F18" s="13">
        <f>F19+F23</f>
        <v>232992</v>
      </c>
      <c r="G18" s="83">
        <f t="shared" si="0"/>
        <v>292733</v>
      </c>
    </row>
    <row r="19" spans="1:7" ht="15.75">
      <c r="A19" s="61"/>
      <c r="B19" s="37">
        <v>75011</v>
      </c>
      <c r="C19" s="37"/>
      <c r="D19" s="26" t="s">
        <v>8</v>
      </c>
      <c r="E19" s="71">
        <f>SUM(E20:E21)</f>
        <v>4741</v>
      </c>
      <c r="F19" s="15">
        <f>SUM(F20)</f>
        <v>232992</v>
      </c>
      <c r="G19" s="84">
        <f t="shared" si="0"/>
        <v>237733</v>
      </c>
    </row>
    <row r="20" spans="1:7" ht="28.5">
      <c r="A20" s="61"/>
      <c r="B20" s="37"/>
      <c r="C20" s="39" t="s">
        <v>48</v>
      </c>
      <c r="D20" s="27" t="s">
        <v>89</v>
      </c>
      <c r="E20" s="62"/>
      <c r="F20" s="9">
        <v>232992</v>
      </c>
      <c r="G20" s="85">
        <f t="shared" si="0"/>
        <v>232992</v>
      </c>
    </row>
    <row r="21" spans="1:7" ht="42.75">
      <c r="A21" s="61"/>
      <c r="B21" s="37"/>
      <c r="C21" s="39" t="s">
        <v>75</v>
      </c>
      <c r="D21" s="27" t="s">
        <v>76</v>
      </c>
      <c r="E21" s="62">
        <v>4741</v>
      </c>
      <c r="F21" s="9"/>
      <c r="G21" s="85">
        <f t="shared" si="0"/>
        <v>4741</v>
      </c>
    </row>
    <row r="22" spans="1:7" ht="15.75">
      <c r="A22" s="61"/>
      <c r="B22" s="37"/>
      <c r="C22" s="39"/>
      <c r="D22" s="27"/>
      <c r="E22" s="62"/>
      <c r="F22" s="9"/>
      <c r="G22" s="85">
        <f t="shared" si="0"/>
        <v>0</v>
      </c>
    </row>
    <row r="23" spans="1:7" ht="15.75">
      <c r="A23" s="61"/>
      <c r="B23" s="37">
        <v>75023</v>
      </c>
      <c r="C23" s="39"/>
      <c r="D23" s="28" t="s">
        <v>30</v>
      </c>
      <c r="E23" s="71">
        <f>SUM(E24:E25)</f>
        <v>55000</v>
      </c>
      <c r="F23" s="15">
        <f>SUM(F24:F25)</f>
        <v>0</v>
      </c>
      <c r="G23" s="84">
        <f t="shared" si="0"/>
        <v>55000</v>
      </c>
    </row>
    <row r="24" spans="1:7" ht="15.75">
      <c r="A24" s="61"/>
      <c r="B24" s="37"/>
      <c r="C24" s="39" t="s">
        <v>44</v>
      </c>
      <c r="D24" s="27" t="s">
        <v>90</v>
      </c>
      <c r="E24" s="62">
        <v>5000</v>
      </c>
      <c r="F24" s="9"/>
      <c r="G24" s="85">
        <f t="shared" si="0"/>
        <v>5000</v>
      </c>
    </row>
    <row r="25" spans="1:7" ht="15.75">
      <c r="A25" s="61"/>
      <c r="B25" s="37"/>
      <c r="C25" s="39" t="s">
        <v>49</v>
      </c>
      <c r="D25" s="27" t="s">
        <v>40</v>
      </c>
      <c r="E25" s="62">
        <v>50000</v>
      </c>
      <c r="F25" s="9"/>
      <c r="G25" s="85">
        <f t="shared" si="0"/>
        <v>50000</v>
      </c>
    </row>
    <row r="26" spans="1:7" ht="15.75">
      <c r="A26" s="63"/>
      <c r="B26" s="43"/>
      <c r="C26" s="44"/>
      <c r="D26" s="6"/>
      <c r="E26" s="70"/>
      <c r="F26" s="10"/>
      <c r="G26" s="87"/>
    </row>
    <row r="27" spans="1:7" ht="30">
      <c r="A27" s="64">
        <v>751</v>
      </c>
      <c r="B27" s="48"/>
      <c r="C27" s="49"/>
      <c r="D27" s="29" t="s">
        <v>38</v>
      </c>
      <c r="E27" s="75">
        <f>E28</f>
        <v>0</v>
      </c>
      <c r="F27" s="75">
        <f>F28</f>
        <v>5160</v>
      </c>
      <c r="G27" s="88">
        <f>G28</f>
        <v>5160</v>
      </c>
    </row>
    <row r="28" spans="1:7" ht="15.75">
      <c r="A28" s="61"/>
      <c r="B28" s="37">
        <v>75101</v>
      </c>
      <c r="C28" s="39"/>
      <c r="D28" s="26" t="s">
        <v>39</v>
      </c>
      <c r="E28" s="71">
        <f>SUM(E29)</f>
        <v>0</v>
      </c>
      <c r="F28" s="15">
        <f>SUM(F29)</f>
        <v>5160</v>
      </c>
      <c r="G28" s="84">
        <f t="shared" si="0"/>
        <v>5160</v>
      </c>
    </row>
    <row r="29" spans="1:7" ht="28.5">
      <c r="A29" s="61"/>
      <c r="B29" s="37"/>
      <c r="C29" s="39" t="s">
        <v>48</v>
      </c>
      <c r="D29" s="27" t="s">
        <v>89</v>
      </c>
      <c r="E29" s="62"/>
      <c r="F29" s="9">
        <v>5160</v>
      </c>
      <c r="G29" s="85">
        <f t="shared" si="0"/>
        <v>5160</v>
      </c>
    </row>
    <row r="30" spans="1:7" ht="15.75">
      <c r="A30" s="63"/>
      <c r="B30" s="43"/>
      <c r="C30" s="44"/>
      <c r="D30" s="30"/>
      <c r="E30" s="19"/>
      <c r="F30" s="10"/>
      <c r="G30" s="86"/>
    </row>
    <row r="31" spans="1:7" ht="30">
      <c r="A31" s="64">
        <v>754</v>
      </c>
      <c r="B31" s="48"/>
      <c r="C31" s="50"/>
      <c r="D31" s="29" t="s">
        <v>34</v>
      </c>
      <c r="E31" s="75">
        <f>SUM(E35+E32)</f>
        <v>40000</v>
      </c>
      <c r="F31" s="14">
        <f>SUM(F35+F32)</f>
        <v>500</v>
      </c>
      <c r="G31" s="83">
        <f t="shared" si="0"/>
        <v>40500</v>
      </c>
    </row>
    <row r="32" spans="1:7" ht="15.75">
      <c r="A32" s="61"/>
      <c r="B32" s="37">
        <v>75414</v>
      </c>
      <c r="C32" s="36"/>
      <c r="D32" s="28" t="s">
        <v>73</v>
      </c>
      <c r="E32" s="74">
        <f>SUM(E33)</f>
        <v>0</v>
      </c>
      <c r="F32" s="16">
        <f>SUM(F33)</f>
        <v>500</v>
      </c>
      <c r="G32" s="84">
        <f t="shared" si="0"/>
        <v>500</v>
      </c>
    </row>
    <row r="33" spans="1:7" ht="28.5">
      <c r="A33" s="61"/>
      <c r="B33" s="37"/>
      <c r="C33" s="39" t="s">
        <v>48</v>
      </c>
      <c r="D33" s="27" t="s">
        <v>89</v>
      </c>
      <c r="E33" s="76"/>
      <c r="F33" s="81">
        <v>500</v>
      </c>
      <c r="G33" s="85">
        <f t="shared" si="0"/>
        <v>500</v>
      </c>
    </row>
    <row r="34" spans="1:7" ht="15.75">
      <c r="A34" s="61"/>
      <c r="B34" s="37"/>
      <c r="C34" s="36"/>
      <c r="D34" s="32"/>
      <c r="E34" s="77"/>
      <c r="F34" s="13"/>
      <c r="G34" s="85"/>
    </row>
    <row r="35" spans="1:7" ht="15.75">
      <c r="A35" s="61"/>
      <c r="B35" s="37">
        <v>75416</v>
      </c>
      <c r="C35" s="40"/>
      <c r="D35" s="26" t="s">
        <v>9</v>
      </c>
      <c r="E35" s="71">
        <f>SUM(E36)</f>
        <v>40000</v>
      </c>
      <c r="F35" s="15">
        <f>SUM(F36)</f>
        <v>0</v>
      </c>
      <c r="G35" s="84">
        <f t="shared" si="0"/>
        <v>40000</v>
      </c>
    </row>
    <row r="36" spans="1:7" ht="15.75">
      <c r="A36" s="61"/>
      <c r="B36" s="37"/>
      <c r="C36" s="39" t="s">
        <v>50</v>
      </c>
      <c r="D36" s="31" t="s">
        <v>91</v>
      </c>
      <c r="E36" s="62">
        <v>40000</v>
      </c>
      <c r="F36" s="9"/>
      <c r="G36" s="85">
        <f t="shared" si="0"/>
        <v>40000</v>
      </c>
    </row>
    <row r="37" spans="1:7" ht="15.75">
      <c r="A37" s="63"/>
      <c r="B37" s="43"/>
      <c r="C37" s="44"/>
      <c r="D37" s="6"/>
      <c r="E37" s="19"/>
      <c r="F37" s="10"/>
      <c r="G37" s="86"/>
    </row>
    <row r="38" spans="1:7" ht="45">
      <c r="A38" s="61">
        <v>756</v>
      </c>
      <c r="B38" s="37"/>
      <c r="C38" s="39"/>
      <c r="D38" s="32" t="s">
        <v>80</v>
      </c>
      <c r="E38" s="13">
        <f>E39+E42+E62+E68+E50</f>
        <v>26218162</v>
      </c>
      <c r="F38" s="13">
        <f>F39+F42+F62+F68</f>
        <v>0</v>
      </c>
      <c r="G38" s="83">
        <f t="shared" si="0"/>
        <v>26218162</v>
      </c>
    </row>
    <row r="39" spans="1:7" ht="15.75">
      <c r="A39" s="65"/>
      <c r="B39" s="37">
        <v>75601</v>
      </c>
      <c r="C39" s="40"/>
      <c r="D39" s="26" t="s">
        <v>10</v>
      </c>
      <c r="E39" s="71">
        <f>SUM(E40)</f>
        <v>100000</v>
      </c>
      <c r="F39" s="15">
        <f>SUM(F40)</f>
        <v>0</v>
      </c>
      <c r="G39" s="84">
        <f t="shared" si="0"/>
        <v>100000</v>
      </c>
    </row>
    <row r="40" spans="1:7" ht="28.5">
      <c r="A40" s="61"/>
      <c r="B40" s="37"/>
      <c r="C40" s="39" t="s">
        <v>51</v>
      </c>
      <c r="D40" s="27" t="s">
        <v>41</v>
      </c>
      <c r="E40" s="62">
        <v>100000</v>
      </c>
      <c r="F40" s="9"/>
      <c r="G40" s="85">
        <f t="shared" si="0"/>
        <v>100000</v>
      </c>
    </row>
    <row r="41" spans="1:7" ht="15.75">
      <c r="A41" s="61"/>
      <c r="B41" s="37"/>
      <c r="C41" s="39"/>
      <c r="D41" s="27"/>
      <c r="E41" s="62"/>
      <c r="F41" s="9"/>
      <c r="G41" s="85"/>
    </row>
    <row r="42" spans="1:7" s="3" customFormat="1" ht="42.75">
      <c r="A42" s="66"/>
      <c r="B42" s="51">
        <v>75615</v>
      </c>
      <c r="C42" s="52"/>
      <c r="D42" s="28" t="s">
        <v>81</v>
      </c>
      <c r="E42" s="78">
        <f>SUM(E43:E48)</f>
        <v>5736000</v>
      </c>
      <c r="F42" s="82"/>
      <c r="G42" s="84">
        <f>SUM(E42:F42)</f>
        <v>5736000</v>
      </c>
    </row>
    <row r="43" spans="1:7" ht="15.75">
      <c r="A43" s="61"/>
      <c r="B43" s="37"/>
      <c r="C43" s="39" t="s">
        <v>52</v>
      </c>
      <c r="D43" s="31" t="s">
        <v>12</v>
      </c>
      <c r="E43" s="62">
        <v>5350000</v>
      </c>
      <c r="F43" s="9"/>
      <c r="G43" s="85">
        <f t="shared" si="0"/>
        <v>5350000</v>
      </c>
    </row>
    <row r="44" spans="1:7" ht="15.75">
      <c r="A44" s="61"/>
      <c r="B44" s="37"/>
      <c r="C44" s="39" t="s">
        <v>53</v>
      </c>
      <c r="D44" s="31" t="s">
        <v>13</v>
      </c>
      <c r="E44" s="62">
        <v>1000</v>
      </c>
      <c r="F44" s="9"/>
      <c r="G44" s="85">
        <f t="shared" si="0"/>
        <v>1000</v>
      </c>
    </row>
    <row r="45" spans="1:7" ht="15.75">
      <c r="A45" s="61"/>
      <c r="B45" s="37"/>
      <c r="C45" s="39" t="s">
        <v>54</v>
      </c>
      <c r="D45" s="31" t="s">
        <v>15</v>
      </c>
      <c r="E45" s="62">
        <v>40000</v>
      </c>
      <c r="F45" s="9"/>
      <c r="G45" s="85">
        <f t="shared" si="0"/>
        <v>40000</v>
      </c>
    </row>
    <row r="46" spans="1:7" ht="15.75">
      <c r="A46" s="61"/>
      <c r="B46" s="37"/>
      <c r="C46" s="39" t="s">
        <v>55</v>
      </c>
      <c r="D46" s="31" t="s">
        <v>14</v>
      </c>
      <c r="E46" s="62">
        <v>260000</v>
      </c>
      <c r="F46" s="9"/>
      <c r="G46" s="85">
        <f t="shared" si="0"/>
        <v>260000</v>
      </c>
    </row>
    <row r="47" spans="1:7" ht="15.75">
      <c r="A47" s="61"/>
      <c r="B47" s="37"/>
      <c r="C47" s="39" t="s">
        <v>59</v>
      </c>
      <c r="D47" s="31" t="s">
        <v>31</v>
      </c>
      <c r="E47" s="76">
        <v>50000</v>
      </c>
      <c r="F47" s="81"/>
      <c r="G47" s="85">
        <f t="shared" si="0"/>
        <v>50000</v>
      </c>
    </row>
    <row r="48" spans="1:7" ht="15.75">
      <c r="A48" s="61"/>
      <c r="B48" s="37"/>
      <c r="C48" s="39" t="s">
        <v>60</v>
      </c>
      <c r="D48" s="31" t="s">
        <v>18</v>
      </c>
      <c r="E48" s="62">
        <v>35000</v>
      </c>
      <c r="F48" s="9"/>
      <c r="G48" s="85">
        <f t="shared" si="0"/>
        <v>35000</v>
      </c>
    </row>
    <row r="49" spans="1:7" ht="15.75">
      <c r="A49" s="61"/>
      <c r="B49" s="37"/>
      <c r="C49" s="39"/>
      <c r="D49" s="31"/>
      <c r="E49" s="62"/>
      <c r="F49" s="9"/>
      <c r="G49" s="85"/>
    </row>
    <row r="50" spans="1:7" ht="42.75">
      <c r="A50" s="61"/>
      <c r="B50" s="51">
        <v>75616</v>
      </c>
      <c r="C50" s="52"/>
      <c r="D50" s="28" t="s">
        <v>82</v>
      </c>
      <c r="E50" s="78">
        <f>SUM(E51:E60)</f>
        <v>5723500</v>
      </c>
      <c r="F50" s="82"/>
      <c r="G50" s="84">
        <f>SUM(E50:F50)</f>
        <v>5723500</v>
      </c>
    </row>
    <row r="51" spans="1:7" ht="15.75">
      <c r="A51" s="61"/>
      <c r="B51" s="37"/>
      <c r="C51" s="39" t="s">
        <v>52</v>
      </c>
      <c r="D51" s="31" t="s">
        <v>12</v>
      </c>
      <c r="E51" s="62">
        <v>3050000</v>
      </c>
      <c r="F51" s="9"/>
      <c r="G51" s="85">
        <f aca="true" t="shared" si="1" ref="G51:G60">SUM(E51:F51)</f>
        <v>3050000</v>
      </c>
    </row>
    <row r="52" spans="1:7" ht="15.75">
      <c r="A52" s="61"/>
      <c r="B52" s="37"/>
      <c r="C52" s="39" t="s">
        <v>53</v>
      </c>
      <c r="D52" s="31" t="s">
        <v>13</v>
      </c>
      <c r="E52" s="62">
        <v>100000</v>
      </c>
      <c r="F52" s="9"/>
      <c r="G52" s="85">
        <f t="shared" si="1"/>
        <v>100000</v>
      </c>
    </row>
    <row r="53" spans="1:7" ht="15.75">
      <c r="A53" s="61"/>
      <c r="B53" s="37"/>
      <c r="C53" s="39" t="s">
        <v>54</v>
      </c>
      <c r="D53" s="31" t="s">
        <v>15</v>
      </c>
      <c r="E53" s="62">
        <v>30000</v>
      </c>
      <c r="F53" s="9"/>
      <c r="G53" s="85">
        <f t="shared" si="1"/>
        <v>30000</v>
      </c>
    </row>
    <row r="54" spans="1:7" ht="15.75">
      <c r="A54" s="61"/>
      <c r="B54" s="37"/>
      <c r="C54" s="39" t="s">
        <v>55</v>
      </c>
      <c r="D54" s="31" t="s">
        <v>14</v>
      </c>
      <c r="E54" s="62">
        <v>1287500</v>
      </c>
      <c r="F54" s="9"/>
      <c r="G54" s="85">
        <f t="shared" si="1"/>
        <v>1287500</v>
      </c>
    </row>
    <row r="55" spans="1:7" ht="15.75">
      <c r="A55" s="61"/>
      <c r="B55" s="37"/>
      <c r="C55" s="39" t="s">
        <v>56</v>
      </c>
      <c r="D55" s="31" t="s">
        <v>16</v>
      </c>
      <c r="E55" s="62">
        <v>100000</v>
      </c>
      <c r="F55" s="9"/>
      <c r="G55" s="85">
        <f t="shared" si="1"/>
        <v>100000</v>
      </c>
    </row>
    <row r="56" spans="1:7" ht="15.75">
      <c r="A56" s="61"/>
      <c r="B56" s="37"/>
      <c r="C56" s="39" t="s">
        <v>70</v>
      </c>
      <c r="D56" s="31" t="s">
        <v>77</v>
      </c>
      <c r="E56" s="62">
        <v>1000</v>
      </c>
      <c r="F56" s="9"/>
      <c r="G56" s="85">
        <f t="shared" si="1"/>
        <v>1000</v>
      </c>
    </row>
    <row r="57" spans="1:7" ht="15.75">
      <c r="A57" s="61"/>
      <c r="B57" s="37"/>
      <c r="C57" s="39" t="s">
        <v>57</v>
      </c>
      <c r="D57" s="31" t="s">
        <v>17</v>
      </c>
      <c r="E57" s="62">
        <v>250000</v>
      </c>
      <c r="F57" s="9"/>
      <c r="G57" s="85">
        <f t="shared" si="1"/>
        <v>250000</v>
      </c>
    </row>
    <row r="58" spans="1:7" ht="16.5" customHeight="1">
      <c r="A58" s="61"/>
      <c r="B58" s="37"/>
      <c r="C58" s="39" t="s">
        <v>58</v>
      </c>
      <c r="D58" s="27" t="s">
        <v>37</v>
      </c>
      <c r="E58" s="62">
        <v>55000</v>
      </c>
      <c r="F58" s="9"/>
      <c r="G58" s="85">
        <f t="shared" si="1"/>
        <v>55000</v>
      </c>
    </row>
    <row r="59" spans="1:7" ht="15.75">
      <c r="A59" s="61"/>
      <c r="B59" s="37"/>
      <c r="C59" s="39" t="s">
        <v>59</v>
      </c>
      <c r="D59" s="31" t="s">
        <v>31</v>
      </c>
      <c r="E59" s="76">
        <v>750000</v>
      </c>
      <c r="F59" s="81"/>
      <c r="G59" s="85">
        <f t="shared" si="1"/>
        <v>750000</v>
      </c>
    </row>
    <row r="60" spans="1:7" ht="15.75">
      <c r="A60" s="61"/>
      <c r="B60" s="37"/>
      <c r="C60" s="39" t="s">
        <v>60</v>
      </c>
      <c r="D60" s="31" t="s">
        <v>18</v>
      </c>
      <c r="E60" s="62">
        <v>100000</v>
      </c>
      <c r="F60" s="9"/>
      <c r="G60" s="85">
        <f t="shared" si="1"/>
        <v>100000</v>
      </c>
    </row>
    <row r="61" spans="1:7" ht="15.75">
      <c r="A61" s="61"/>
      <c r="B61" s="37"/>
      <c r="C61" s="41"/>
      <c r="D61" s="31"/>
      <c r="E61" s="62"/>
      <c r="F61" s="9"/>
      <c r="G61" s="85">
        <f t="shared" si="0"/>
        <v>0</v>
      </c>
    </row>
    <row r="62" spans="1:7" ht="28.5">
      <c r="A62" s="65"/>
      <c r="B62" s="37">
        <v>75618</v>
      </c>
      <c r="C62" s="37"/>
      <c r="D62" s="28" t="s">
        <v>42</v>
      </c>
      <c r="E62" s="71">
        <f>SUM(E63:E66)</f>
        <v>1105000</v>
      </c>
      <c r="F62" s="15">
        <f>SUM(F63:F65)</f>
        <v>0</v>
      </c>
      <c r="G62" s="84">
        <f t="shared" si="0"/>
        <v>1105000</v>
      </c>
    </row>
    <row r="63" spans="1:7" ht="15.75">
      <c r="A63" s="61"/>
      <c r="B63" s="37"/>
      <c r="C63" s="39" t="s">
        <v>61</v>
      </c>
      <c r="D63" s="31" t="s">
        <v>19</v>
      </c>
      <c r="E63" s="69">
        <v>650000</v>
      </c>
      <c r="F63" s="11"/>
      <c r="G63" s="85">
        <f t="shared" si="0"/>
        <v>650000</v>
      </c>
    </row>
    <row r="64" spans="1:7" ht="15.75">
      <c r="A64" s="61"/>
      <c r="B64" s="37"/>
      <c r="C64" s="39" t="s">
        <v>62</v>
      </c>
      <c r="D64" s="24" t="s">
        <v>3</v>
      </c>
      <c r="E64" s="69">
        <v>7000</v>
      </c>
      <c r="F64" s="11"/>
      <c r="G64" s="85">
        <f t="shared" si="0"/>
        <v>7000</v>
      </c>
    </row>
    <row r="65" spans="1:7" ht="15.75">
      <c r="A65" s="61"/>
      <c r="B65" s="37"/>
      <c r="C65" s="39" t="s">
        <v>63</v>
      </c>
      <c r="D65" s="24" t="s">
        <v>26</v>
      </c>
      <c r="E65" s="69">
        <v>400000</v>
      </c>
      <c r="F65" s="11"/>
      <c r="G65" s="85">
        <f t="shared" si="0"/>
        <v>400000</v>
      </c>
    </row>
    <row r="66" spans="1:7" ht="42.75">
      <c r="A66" s="61"/>
      <c r="B66" s="37"/>
      <c r="C66" s="39" t="s">
        <v>86</v>
      </c>
      <c r="D66" s="27" t="s">
        <v>87</v>
      </c>
      <c r="E66" s="69">
        <v>48000</v>
      </c>
      <c r="F66" s="11"/>
      <c r="G66" s="85">
        <f t="shared" si="0"/>
        <v>48000</v>
      </c>
    </row>
    <row r="67" spans="1:7" ht="15.75">
      <c r="A67" s="61"/>
      <c r="B67" s="37"/>
      <c r="C67" s="39"/>
      <c r="D67" s="31"/>
      <c r="E67" s="62"/>
      <c r="F67" s="9"/>
      <c r="G67" s="85">
        <f t="shared" si="0"/>
        <v>0</v>
      </c>
    </row>
    <row r="68" spans="1:7" ht="15.75">
      <c r="A68" s="65"/>
      <c r="B68" s="37">
        <v>75621</v>
      </c>
      <c r="C68" s="40"/>
      <c r="D68" s="26" t="s">
        <v>20</v>
      </c>
      <c r="E68" s="74">
        <f>SUM(E69:E70)</f>
        <v>13553662</v>
      </c>
      <c r="F68" s="16"/>
      <c r="G68" s="84">
        <f t="shared" si="0"/>
        <v>13553662</v>
      </c>
    </row>
    <row r="69" spans="1:7" ht="15.75">
      <c r="A69" s="61"/>
      <c r="B69" s="37"/>
      <c r="C69" s="39" t="s">
        <v>64</v>
      </c>
      <c r="D69" s="31" t="s">
        <v>21</v>
      </c>
      <c r="E69" s="62">
        <v>13053662</v>
      </c>
      <c r="F69" s="9"/>
      <c r="G69" s="85">
        <f t="shared" si="0"/>
        <v>13053662</v>
      </c>
    </row>
    <row r="70" spans="1:7" ht="15.75">
      <c r="A70" s="61"/>
      <c r="B70" s="37"/>
      <c r="C70" s="39" t="s">
        <v>65</v>
      </c>
      <c r="D70" s="31" t="s">
        <v>22</v>
      </c>
      <c r="E70" s="69">
        <v>500000</v>
      </c>
      <c r="F70" s="11"/>
      <c r="G70" s="85">
        <f t="shared" si="0"/>
        <v>500000</v>
      </c>
    </row>
    <row r="71" spans="1:7" ht="15.75">
      <c r="A71" s="61"/>
      <c r="B71" s="37"/>
      <c r="C71" s="39"/>
      <c r="D71" s="31"/>
      <c r="E71" s="19"/>
      <c r="F71" s="10"/>
      <c r="G71" s="85"/>
    </row>
    <row r="72" spans="1:7" ht="15.75">
      <c r="A72" s="64">
        <v>758</v>
      </c>
      <c r="B72" s="53"/>
      <c r="C72" s="50"/>
      <c r="D72" s="33" t="s">
        <v>23</v>
      </c>
      <c r="E72" s="75">
        <f>E73+E76+E79+E82</f>
        <v>17406179</v>
      </c>
      <c r="F72" s="75">
        <f>F73+F76+F79+F82</f>
        <v>0</v>
      </c>
      <c r="G72" s="88">
        <f>SUM(E72:F72)</f>
        <v>17406179</v>
      </c>
    </row>
    <row r="73" spans="1:7" ht="15">
      <c r="A73" s="67"/>
      <c r="B73" s="37">
        <v>75801</v>
      </c>
      <c r="C73" s="46"/>
      <c r="D73" s="23" t="s">
        <v>24</v>
      </c>
      <c r="E73" s="79">
        <f>SUM(E74)</f>
        <v>16714346</v>
      </c>
      <c r="F73" s="15">
        <f>SUM(F74)</f>
        <v>0</v>
      </c>
      <c r="G73" s="84">
        <f t="shared" si="0"/>
        <v>16714346</v>
      </c>
    </row>
    <row r="74" spans="1:7" ht="15.75">
      <c r="A74" s="61"/>
      <c r="B74" s="37"/>
      <c r="C74" s="39" t="s">
        <v>66</v>
      </c>
      <c r="D74" s="24" t="s">
        <v>25</v>
      </c>
      <c r="E74" s="62">
        <v>16714346</v>
      </c>
      <c r="F74" s="9"/>
      <c r="G74" s="85">
        <f t="shared" si="0"/>
        <v>16714346</v>
      </c>
    </row>
    <row r="75" spans="1:7" ht="15.75">
      <c r="A75" s="61"/>
      <c r="B75" s="37"/>
      <c r="C75" s="39"/>
      <c r="D75" s="24"/>
      <c r="E75" s="62"/>
      <c r="F75" s="9"/>
      <c r="G75" s="85"/>
    </row>
    <row r="76" spans="1:7" ht="15">
      <c r="A76" s="67"/>
      <c r="B76" s="37">
        <v>75807</v>
      </c>
      <c r="C76" s="40"/>
      <c r="D76" s="23" t="s">
        <v>83</v>
      </c>
      <c r="E76" s="79">
        <f>SUM(E77)</f>
        <v>369701</v>
      </c>
      <c r="F76" s="15">
        <f>SUM(F77)</f>
        <v>0</v>
      </c>
      <c r="G76" s="84">
        <f t="shared" si="0"/>
        <v>369701</v>
      </c>
    </row>
    <row r="77" spans="1:7" ht="15.75">
      <c r="A77" s="61"/>
      <c r="B77" s="41"/>
      <c r="C77" s="39" t="s">
        <v>66</v>
      </c>
      <c r="D77" s="24" t="s">
        <v>25</v>
      </c>
      <c r="E77" s="62">
        <v>369701</v>
      </c>
      <c r="F77" s="9"/>
      <c r="G77" s="85">
        <f t="shared" si="0"/>
        <v>369701</v>
      </c>
    </row>
    <row r="78" spans="1:7" ht="15.75">
      <c r="A78" s="61"/>
      <c r="B78" s="41"/>
      <c r="C78" s="39"/>
      <c r="D78" s="24"/>
      <c r="E78" s="62"/>
      <c r="F78" s="9"/>
      <c r="G78" s="85"/>
    </row>
    <row r="79" spans="1:7" ht="15.75">
      <c r="A79" s="61"/>
      <c r="B79" s="37">
        <v>75814</v>
      </c>
      <c r="C79" s="54"/>
      <c r="D79" s="23" t="s">
        <v>32</v>
      </c>
      <c r="E79" s="79">
        <f>SUM(E80)</f>
        <v>50000</v>
      </c>
      <c r="F79" s="15">
        <f>SUM(F80)</f>
        <v>0</v>
      </c>
      <c r="G79" s="84">
        <f aca="true" t="shared" si="2" ref="G79:G103">SUM(E79:F79)</f>
        <v>50000</v>
      </c>
    </row>
    <row r="80" spans="1:7" ht="15.75">
      <c r="A80" s="61"/>
      <c r="B80" s="41"/>
      <c r="C80" s="39" t="s">
        <v>47</v>
      </c>
      <c r="D80" s="24" t="s">
        <v>29</v>
      </c>
      <c r="E80" s="62">
        <v>50000</v>
      </c>
      <c r="F80" s="9"/>
      <c r="G80" s="85">
        <f t="shared" si="2"/>
        <v>50000</v>
      </c>
    </row>
    <row r="81" spans="1:7" ht="15.75">
      <c r="A81" s="61"/>
      <c r="B81" s="41"/>
      <c r="C81" s="39"/>
      <c r="D81" s="24"/>
      <c r="E81" s="62"/>
      <c r="F81" s="9"/>
      <c r="G81" s="85">
        <f t="shared" si="2"/>
        <v>0</v>
      </c>
    </row>
    <row r="82" spans="1:7" ht="15.75">
      <c r="A82" s="61"/>
      <c r="B82" s="37">
        <v>75831</v>
      </c>
      <c r="C82" s="40"/>
      <c r="D82" s="23" t="s">
        <v>85</v>
      </c>
      <c r="E82" s="15">
        <f>SUM(E83)</f>
        <v>272132</v>
      </c>
      <c r="F82" s="71">
        <f>SUM(F83)</f>
        <v>0</v>
      </c>
      <c r="G82" s="84">
        <f t="shared" si="2"/>
        <v>272132</v>
      </c>
    </row>
    <row r="83" spans="1:7" ht="15.75">
      <c r="A83" s="61"/>
      <c r="B83" s="41"/>
      <c r="C83" s="39" t="s">
        <v>66</v>
      </c>
      <c r="D83" s="24" t="s">
        <v>25</v>
      </c>
      <c r="E83" s="62">
        <v>272132</v>
      </c>
      <c r="F83" s="9"/>
      <c r="G83" s="85">
        <f t="shared" si="2"/>
        <v>272132</v>
      </c>
    </row>
    <row r="84" spans="1:7" ht="15.75">
      <c r="A84" s="63"/>
      <c r="B84" s="42"/>
      <c r="C84" s="44"/>
      <c r="D84" s="7"/>
      <c r="E84" s="19"/>
      <c r="F84" s="10"/>
      <c r="G84" s="86">
        <f t="shared" si="2"/>
        <v>0</v>
      </c>
    </row>
    <row r="85" spans="1:7" ht="15.75">
      <c r="A85" s="61">
        <v>852</v>
      </c>
      <c r="B85" s="41"/>
      <c r="C85" s="41"/>
      <c r="D85" s="20" t="s">
        <v>69</v>
      </c>
      <c r="E85" s="80">
        <f>E89+E92+E96+E99+E86+E102</f>
        <v>856000</v>
      </c>
      <c r="F85" s="80">
        <f>F89+F92+F96+F99+F86+F102</f>
        <v>10205000</v>
      </c>
      <c r="G85" s="83">
        <f>SUM(E85:F85)</f>
        <v>11061000</v>
      </c>
    </row>
    <row r="86" spans="1:7" ht="28.5">
      <c r="A86" s="61"/>
      <c r="B86" s="37">
        <v>85212</v>
      </c>
      <c r="C86" s="37"/>
      <c r="D86" s="21" t="s">
        <v>74</v>
      </c>
      <c r="E86" s="79">
        <f>SUM(E87:E87)</f>
        <v>0</v>
      </c>
      <c r="F86" s="15">
        <f>SUM(F87:F87)</f>
        <v>9594000</v>
      </c>
      <c r="G86" s="84">
        <f t="shared" si="2"/>
        <v>9594000</v>
      </c>
    </row>
    <row r="87" spans="1:7" ht="28.5">
      <c r="A87" s="61"/>
      <c r="B87" s="41"/>
      <c r="C87" s="41">
        <v>2010</v>
      </c>
      <c r="D87" s="27" t="s">
        <v>89</v>
      </c>
      <c r="E87" s="72"/>
      <c r="F87" s="9">
        <v>9594000</v>
      </c>
      <c r="G87" s="85">
        <f t="shared" si="2"/>
        <v>9594000</v>
      </c>
    </row>
    <row r="88" spans="1:7" ht="15.75">
      <c r="A88" s="61"/>
      <c r="B88" s="41"/>
      <c r="C88" s="41"/>
      <c r="D88" s="20"/>
      <c r="E88" s="80"/>
      <c r="F88" s="17"/>
      <c r="G88" s="83"/>
    </row>
    <row r="89" spans="1:7" ht="28.5">
      <c r="A89" s="61"/>
      <c r="B89" s="37">
        <v>85213</v>
      </c>
      <c r="C89" s="37"/>
      <c r="D89" s="21" t="s">
        <v>35</v>
      </c>
      <c r="E89" s="79">
        <f>SUM(E90)</f>
        <v>0</v>
      </c>
      <c r="F89" s="15">
        <f>SUM(F90)</f>
        <v>44000</v>
      </c>
      <c r="G89" s="84">
        <f t="shared" si="2"/>
        <v>44000</v>
      </c>
    </row>
    <row r="90" spans="1:7" ht="28.5">
      <c r="A90" s="61"/>
      <c r="B90" s="41"/>
      <c r="C90" s="41">
        <v>2010</v>
      </c>
      <c r="D90" s="27" t="s">
        <v>89</v>
      </c>
      <c r="E90" s="62"/>
      <c r="F90" s="9">
        <v>44000</v>
      </c>
      <c r="G90" s="85">
        <f t="shared" si="2"/>
        <v>44000</v>
      </c>
    </row>
    <row r="91" spans="1:7" ht="15.75">
      <c r="A91" s="61"/>
      <c r="B91" s="41"/>
      <c r="C91" s="41"/>
      <c r="D91" s="20"/>
      <c r="E91" s="62"/>
      <c r="F91" s="9"/>
      <c r="G91" s="85">
        <f t="shared" si="2"/>
        <v>0</v>
      </c>
    </row>
    <row r="92" spans="1:7" ht="15.75">
      <c r="A92" s="61"/>
      <c r="B92" s="37">
        <v>85214</v>
      </c>
      <c r="C92" s="37"/>
      <c r="D92" s="23" t="s">
        <v>96</v>
      </c>
      <c r="E92" s="79">
        <f>SUM(E93:E94)</f>
        <v>86000</v>
      </c>
      <c r="F92" s="15">
        <f>SUM(F93:F94)</f>
        <v>467000</v>
      </c>
      <c r="G92" s="84">
        <f t="shared" si="2"/>
        <v>553000</v>
      </c>
    </row>
    <row r="93" spans="1:7" ht="28.5">
      <c r="A93" s="61"/>
      <c r="B93" s="41"/>
      <c r="C93" s="41">
        <v>2010</v>
      </c>
      <c r="D93" s="27" t="s">
        <v>89</v>
      </c>
      <c r="E93" s="62"/>
      <c r="F93" s="9">
        <v>467000</v>
      </c>
      <c r="G93" s="85">
        <f t="shared" si="2"/>
        <v>467000</v>
      </c>
    </row>
    <row r="94" spans="1:7" ht="28.5">
      <c r="A94" s="61"/>
      <c r="B94" s="41"/>
      <c r="C94" s="41">
        <v>2030</v>
      </c>
      <c r="D94" s="27" t="s">
        <v>43</v>
      </c>
      <c r="E94" s="62">
        <v>86000</v>
      </c>
      <c r="F94" s="9"/>
      <c r="G94" s="85">
        <f t="shared" si="2"/>
        <v>86000</v>
      </c>
    </row>
    <row r="95" spans="1:7" ht="15.75">
      <c r="A95" s="61"/>
      <c r="B95" s="41"/>
      <c r="C95" s="41"/>
      <c r="D95" s="24"/>
      <c r="E95" s="62"/>
      <c r="F95" s="9"/>
      <c r="G95" s="85"/>
    </row>
    <row r="96" spans="1:7" ht="15.75">
      <c r="A96" s="61"/>
      <c r="B96" s="37">
        <v>85219</v>
      </c>
      <c r="C96" s="37"/>
      <c r="D96" s="23" t="s">
        <v>27</v>
      </c>
      <c r="E96" s="79">
        <f>SUM(E97:E97)</f>
        <v>590000</v>
      </c>
      <c r="F96" s="15">
        <f>SUM(F97:F97)</f>
        <v>0</v>
      </c>
      <c r="G96" s="84">
        <f t="shared" si="2"/>
        <v>590000</v>
      </c>
    </row>
    <row r="97" spans="1:7" ht="28.5">
      <c r="A97" s="61"/>
      <c r="B97" s="41"/>
      <c r="C97" s="41">
        <v>2030</v>
      </c>
      <c r="D97" s="27" t="s">
        <v>43</v>
      </c>
      <c r="E97" s="62">
        <v>590000</v>
      </c>
      <c r="F97" s="9"/>
      <c r="G97" s="85">
        <f t="shared" si="2"/>
        <v>590000</v>
      </c>
    </row>
    <row r="98" spans="1:7" ht="15.75">
      <c r="A98" s="61"/>
      <c r="B98" s="41"/>
      <c r="C98" s="41"/>
      <c r="D98" s="22"/>
      <c r="E98" s="62"/>
      <c r="F98" s="9"/>
      <c r="G98" s="85"/>
    </row>
    <row r="99" spans="1:7" ht="15.75">
      <c r="A99" s="61"/>
      <c r="B99" s="37">
        <v>85228</v>
      </c>
      <c r="C99" s="37"/>
      <c r="D99" s="21" t="s">
        <v>33</v>
      </c>
      <c r="E99" s="79">
        <f>SUM(E100:E100)</f>
        <v>0</v>
      </c>
      <c r="F99" s="15">
        <f>SUM(F100:F100)</f>
        <v>100000</v>
      </c>
      <c r="G99" s="84">
        <f t="shared" si="2"/>
        <v>100000</v>
      </c>
    </row>
    <row r="100" spans="1:7" ht="28.5">
      <c r="A100" s="61"/>
      <c r="B100" s="41"/>
      <c r="C100" s="41">
        <v>2010</v>
      </c>
      <c r="D100" s="27" t="s">
        <v>89</v>
      </c>
      <c r="E100" s="62"/>
      <c r="F100" s="9">
        <v>100000</v>
      </c>
      <c r="G100" s="85">
        <f t="shared" si="2"/>
        <v>100000</v>
      </c>
    </row>
    <row r="101" spans="1:7" ht="15.75">
      <c r="A101" s="61"/>
      <c r="B101" s="41"/>
      <c r="C101" s="41"/>
      <c r="D101" s="27"/>
      <c r="E101" s="62"/>
      <c r="F101" s="72"/>
      <c r="G101" s="85">
        <f t="shared" si="2"/>
        <v>0</v>
      </c>
    </row>
    <row r="102" spans="1:7" ht="15.75">
      <c r="A102" s="61"/>
      <c r="B102" s="37">
        <v>85295</v>
      </c>
      <c r="C102" s="37"/>
      <c r="D102" s="28" t="s">
        <v>84</v>
      </c>
      <c r="E102" s="71">
        <f>SUM(E103)</f>
        <v>180000</v>
      </c>
      <c r="F102" s="79"/>
      <c r="G102" s="84">
        <f t="shared" si="2"/>
        <v>180000</v>
      </c>
    </row>
    <row r="103" spans="1:7" ht="28.5">
      <c r="A103" s="61"/>
      <c r="B103" s="41"/>
      <c r="C103" s="41">
        <v>2030</v>
      </c>
      <c r="D103" s="27" t="s">
        <v>43</v>
      </c>
      <c r="E103" s="62">
        <v>180000</v>
      </c>
      <c r="F103" s="72"/>
      <c r="G103" s="85">
        <f t="shared" si="2"/>
        <v>180000</v>
      </c>
    </row>
    <row r="104" spans="1:7" ht="15.75">
      <c r="A104" s="63"/>
      <c r="B104" s="42"/>
      <c r="C104" s="42"/>
      <c r="D104" s="30"/>
      <c r="E104" s="70"/>
      <c r="F104" s="19"/>
      <c r="G104" s="86"/>
    </row>
    <row r="105" spans="1:7" ht="15.75">
      <c r="A105" s="61">
        <v>900</v>
      </c>
      <c r="B105" s="41"/>
      <c r="C105" s="41"/>
      <c r="D105" s="32" t="s">
        <v>93</v>
      </c>
      <c r="E105" s="89">
        <f>SUM(E106)</f>
        <v>630000</v>
      </c>
      <c r="F105" s="80"/>
      <c r="G105" s="83">
        <f>SUM(E105:F105)</f>
        <v>630000</v>
      </c>
    </row>
    <row r="106" spans="1:7" ht="15.75">
      <c r="A106" s="61"/>
      <c r="B106" s="37">
        <v>90002</v>
      </c>
      <c r="C106" s="37"/>
      <c r="D106" s="28" t="s">
        <v>94</v>
      </c>
      <c r="E106" s="71">
        <f>SUM(E107)</f>
        <v>630000</v>
      </c>
      <c r="F106" s="79"/>
      <c r="G106" s="84">
        <f>SUM(E106:F106)</f>
        <v>630000</v>
      </c>
    </row>
    <row r="107" spans="1:7" ht="42.75">
      <c r="A107" s="61"/>
      <c r="B107" s="41"/>
      <c r="C107" s="41">
        <v>6290</v>
      </c>
      <c r="D107" s="27" t="s">
        <v>95</v>
      </c>
      <c r="E107" s="62">
        <v>630000</v>
      </c>
      <c r="F107" s="72"/>
      <c r="G107" s="85">
        <f>SUM(E107:F107)</f>
        <v>630000</v>
      </c>
    </row>
    <row r="108" spans="1:7" ht="16.5" thickBot="1">
      <c r="A108" s="61"/>
      <c r="B108" s="41"/>
      <c r="C108" s="41"/>
      <c r="D108" s="27"/>
      <c r="E108" s="62"/>
      <c r="F108" s="72"/>
      <c r="G108" s="85"/>
    </row>
    <row r="109" spans="1:7" ht="12.75" customHeight="1" thickTop="1">
      <c r="A109" s="92" t="s">
        <v>28</v>
      </c>
      <c r="B109" s="93"/>
      <c r="C109" s="93"/>
      <c r="D109" s="94"/>
      <c r="E109" s="90">
        <f>E10+E18+E27+E31+E38+E72+E85+E105</f>
        <v>47280642</v>
      </c>
      <c r="F109" s="90">
        <f>F10+F18+F27+F31+F38+F72+F85+F105</f>
        <v>10443652</v>
      </c>
      <c r="G109" s="90">
        <f>G10+G18+G27+G31+G38+G72+G85+G105</f>
        <v>57724294</v>
      </c>
    </row>
    <row r="110" spans="1:7" ht="13.5" customHeight="1" thickBot="1">
      <c r="A110" s="95"/>
      <c r="B110" s="96"/>
      <c r="C110" s="96"/>
      <c r="D110" s="97"/>
      <c r="E110" s="91"/>
      <c r="F110" s="91"/>
      <c r="G110" s="91"/>
    </row>
    <row r="111" spans="1:7" ht="13.5" customHeight="1" thickTop="1">
      <c r="A111" s="4"/>
      <c r="B111" s="4"/>
      <c r="C111" s="4"/>
      <c r="D111" s="4"/>
      <c r="E111" s="18"/>
      <c r="F111" s="18"/>
      <c r="G111" s="12"/>
    </row>
    <row r="112" spans="1:6" ht="13.5" customHeight="1">
      <c r="A112" s="4"/>
      <c r="B112" s="4"/>
      <c r="C112" s="4"/>
      <c r="D112" s="4"/>
      <c r="E112" s="5"/>
      <c r="F112" s="5"/>
    </row>
    <row r="113" spans="1:4" ht="12.75">
      <c r="A113" s="2"/>
      <c r="B113" s="1"/>
      <c r="C113" s="1"/>
      <c r="D113" s="1"/>
    </row>
    <row r="114" spans="1:6" ht="15">
      <c r="A114" s="2"/>
      <c r="B114" s="2"/>
      <c r="C114" s="1"/>
      <c r="D114" s="1"/>
      <c r="E114" s="35"/>
      <c r="F114" s="35"/>
    </row>
    <row r="115" spans="1:6" ht="15">
      <c r="A115" s="2"/>
      <c r="B115" s="1"/>
      <c r="E115" s="35" t="s">
        <v>101</v>
      </c>
      <c r="F115" s="35"/>
    </row>
    <row r="116" spans="1:6" ht="15">
      <c r="A116" s="2"/>
      <c r="B116" s="1"/>
      <c r="D116" s="68"/>
      <c r="E116" s="68"/>
      <c r="F116" s="68"/>
    </row>
    <row r="117" spans="1:6" ht="15">
      <c r="A117" s="2"/>
      <c r="B117" s="1"/>
      <c r="E117" s="35"/>
      <c r="F117" s="35"/>
    </row>
    <row r="118" spans="1:5" ht="15">
      <c r="A118" s="2"/>
      <c r="B118" s="1"/>
      <c r="E118" s="35" t="s">
        <v>102</v>
      </c>
    </row>
    <row r="119" spans="1:6" ht="14.25">
      <c r="A119" s="2"/>
      <c r="B119" s="1"/>
      <c r="D119" s="8"/>
      <c r="E119" s="8"/>
      <c r="F119" s="8"/>
    </row>
    <row r="120" spans="1:2" ht="12.75">
      <c r="A120" s="2"/>
      <c r="B120" s="1"/>
    </row>
    <row r="121" spans="1:2" ht="12.75">
      <c r="A121" s="2"/>
      <c r="B121" s="1"/>
    </row>
    <row r="122" spans="1:2" ht="12.75">
      <c r="A122" s="2"/>
      <c r="B122" s="1"/>
    </row>
    <row r="123" spans="1:2" ht="12.75">
      <c r="A123" s="2"/>
      <c r="B123" s="1"/>
    </row>
    <row r="124" spans="1:2" ht="12.75">
      <c r="A124" s="2"/>
      <c r="B124" s="1"/>
    </row>
    <row r="125" spans="1:2" ht="12.75">
      <c r="A125" s="2"/>
      <c r="B125" s="1"/>
    </row>
    <row r="126" spans="1:2" ht="12.75">
      <c r="A126" s="2"/>
      <c r="B126" s="1"/>
    </row>
    <row r="127" spans="1:2" ht="12.75">
      <c r="A127" s="2"/>
      <c r="B127" s="1"/>
    </row>
    <row r="128" spans="1:2" ht="12.75">
      <c r="A128" s="2"/>
      <c r="B128" s="1"/>
    </row>
    <row r="129" spans="1:2" ht="12.75">
      <c r="A129" s="1"/>
      <c r="B129" s="1"/>
    </row>
  </sheetData>
  <mergeCells count="13">
    <mergeCell ref="E1:G1"/>
    <mergeCell ref="E2:G2"/>
    <mergeCell ref="E3:G3"/>
    <mergeCell ref="E4:G4"/>
    <mergeCell ref="A6:G6"/>
    <mergeCell ref="D8:D9"/>
    <mergeCell ref="G8:G9"/>
    <mergeCell ref="E8:E9"/>
    <mergeCell ref="F8:F9"/>
    <mergeCell ref="G109:G110"/>
    <mergeCell ref="A109:D110"/>
    <mergeCell ref="E109:E110"/>
    <mergeCell ref="F109:F110"/>
  </mergeCells>
  <printOptions horizontalCentered="1"/>
  <pageMargins left="0.5905511811023623" right="0" top="0.5905511811023623" bottom="0.7874015748031497" header="0.5905511811023623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2006-01-23T14:35:59Z</cp:lastPrinted>
  <dcterms:created xsi:type="dcterms:W3CDTF">2000-11-02T08:00:54Z</dcterms:created>
  <dcterms:modified xsi:type="dcterms:W3CDTF">2006-01-23T14:36:02Z</dcterms:modified>
  <cp:category/>
  <cp:version/>
  <cp:contentType/>
  <cp:contentStatus/>
</cp:coreProperties>
</file>