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<sst xmlns="http://schemas.openxmlformats.org/spreadsheetml/2006/main" count="179" uniqueCount="112">
  <si>
    <t xml:space="preserve">Ogółem </t>
  </si>
  <si>
    <t xml:space="preserve"> </t>
  </si>
  <si>
    <t>Ogółem rozdz. 60016</t>
  </si>
  <si>
    <t>Ogółem rozdz.70005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</si>
  <si>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</si>
  <si>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</si>
  <si>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</si>
  <si>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</si>
  <si>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</si>
  <si>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</si>
  <si>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Ogółem rozdz. 01010</t>
  </si>
  <si>
    <t>Urząd Miejski</t>
  </si>
  <si>
    <t>Ogółem rozdz.92601</t>
  </si>
  <si>
    <t>6. Budowa chodnika wzdłuż ul.Pułtuskiej ( do cmentarza)</t>
  </si>
  <si>
    <t>Ogółem rozdz. 80195</t>
  </si>
  <si>
    <t>Ogółem rozdz. 70001</t>
  </si>
  <si>
    <t>Ogółem rozdz.92109</t>
  </si>
  <si>
    <t>Ogółem rozdz. 80104</t>
  </si>
  <si>
    <t>Ogółem rozdz. 80110</t>
  </si>
  <si>
    <t>8. Odbudowa przystani na rzeca Bug</t>
  </si>
  <si>
    <t>Ogółem rozdz.75416</t>
  </si>
  <si>
    <t>21.Przebudowa ulic na osiedlu Zakręzie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</si>
  <si>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</si>
  <si>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</si>
  <si>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</si>
  <si>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</si>
  <si>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</si>
  <si>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</si>
  <si>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</si>
  <si>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</si>
  <si>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</si>
  <si>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</si>
  <si>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</si>
  <si>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Nazwa zadania inwestycyjnego i okres realizacji w latach</t>
  </si>
  <si>
    <t>Łaczne koszty finansowe</t>
  </si>
  <si>
    <t>010</t>
  </si>
  <si>
    <t>01010</t>
  </si>
  <si>
    <t>6050</t>
  </si>
  <si>
    <t>Budowa wodociągu Rybienko Nowe (koncepcja)</t>
  </si>
  <si>
    <t>Budowa wodociągu w Lucynowie (teren scalenia)</t>
  </si>
  <si>
    <t xml:space="preserve">Budowa wodociągu w Kamieńczyku </t>
  </si>
  <si>
    <t>Modernizacja ulic na oś.Ogródki ( ul.Wolności)</t>
  </si>
  <si>
    <t>Budowa ulic na osiedlu Latoszek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</si>
  <si>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</si>
  <si>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</si>
  <si>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</si>
  <si>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</si>
  <si>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</si>
  <si>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</si>
  <si>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</si>
  <si>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</si>
  <si>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</si>
  <si>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Budowa dróg w Rybienku Nowym (koncepcja)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</si>
  <si>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</si>
  <si>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</si>
  <si>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</si>
  <si>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</si>
  <si>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</si>
  <si>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Budowa drogi w Skuszewie Ul. Przejazdowa)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</si>
  <si>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</si>
  <si>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</si>
  <si>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</si>
  <si>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</si>
  <si>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</si>
  <si>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ulicy Żytniej (projekt)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</si>
  <si>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</si>
  <si>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</si>
  <si>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</si>
  <si>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</si>
  <si>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</si>
  <si>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</si>
  <si>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Ogółem rozdz. 70021</t>
  </si>
  <si>
    <t>Wniesienie udziałów do Wyszkowskiego Towarzystwa Budownictwa Społecznego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</si>
  <si>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</si>
  <si>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</si>
  <si>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</si>
  <si>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</si>
  <si>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Modernizacja Budynku Szkoły Podstawowej nr 1</t>
  </si>
  <si>
    <t>Dostosowanie Przedszkola Nr 4 na potrzeby osób niepełnosprawnych (Podjazdy, remont łazienek)</t>
  </si>
  <si>
    <t>Modernizacja budynku Gimnazjum Nr 2</t>
  </si>
  <si>
    <t>Budowa boisk sportowych na terenach gminnych w ramach programu uaktywnienia sportowego dzieci i młodzieży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</si>
  <si>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</si>
  <si>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</si>
  <si>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</si>
  <si>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</si>
  <si>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</si>
  <si>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i odwodnienia w Lucynowie(teren scalenia)</t>
  </si>
  <si>
    <t>Budowa kanalizacji sanitarnej w Leszczydole Starym,Leszczydole Pustkach (60%)</t>
  </si>
  <si>
    <t>Budowa kanalizacji sanitarnej w Lucynowie ( na wschód od torów kolejowych)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</si>
  <si>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</si>
  <si>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</si>
  <si>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</si>
  <si>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kanalizacji deszczowej Rybienko Nowe</t>
  </si>
  <si>
    <t>Budowa kanalizacji sanitarnej Rybienko Nowe</t>
  </si>
  <si>
    <t>Opracowania planistyczne - zakład zagospodarowania odpadów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</si>
  <si>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</si>
  <si>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</si>
  <si>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</si>
  <si>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</si>
  <si>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Modernizacja ścieżek i drzewostanu w parku miejskim</t>
  </si>
  <si>
    <t>Budowa sieci tras rowerowych w gminie</t>
  </si>
  <si>
    <t>Budowa infrastruktury w ramach czynów społecznych</t>
  </si>
  <si>
    <t>Modernizacja budynku WOK "HUTNIK"</t>
  </si>
  <si>
    <t>Modernizacja stadionu miejskiego</t>
  </si>
  <si>
    <t>Zadania inwestycyjne w 2007 r.</t>
  </si>
  <si>
    <t>Rady Miejskiej w Wyszkowie</t>
  </si>
  <si>
    <t>do Uchwały Nr</t>
  </si>
  <si>
    <t>z dnia</t>
  </si>
  <si>
    <t>Zakupy inwestycyjne</t>
  </si>
  <si>
    <t>jednostka organizacyjna realizująca program lub koordynująca wykonanie programu</t>
  </si>
  <si>
    <t>Budowa ulic na osiedlu Centrum</t>
  </si>
  <si>
    <t>Załącznik Nr 3a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</si>
</sst>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wrapText="1"/>
    </xf>
    <xf numFmtId="3" fontId="4" fillId="0" borderId="17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3" xfId="0" applyNumberFormat="1" applyFont="1" applyFill="1" applyBorder="1" applyAlignment="1">
      <alignment wrapText="1"/>
    </xf>
    <xf numFmtId="3" fontId="5" fillId="0" borderId="23" xfId="0" applyNumberFormat="1" applyFont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5" fillId="0" borderId="22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0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wrapText="1"/>
    </xf>
    <xf numFmtId="3" fontId="4" fillId="0" borderId="19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1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vertical="center"/>
    </xf>
    <xf numFmtId="0" fontId="4" fillId="0" borderId="15" xfId="0" applyFont="1" applyBorder="1" applyAlignment="1">
      <alignment horizontal="center" wrapText="1"/>
    </xf>
    <xf numFmtId="0" fontId="1" fillId="0" borderId="3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4" fillId="0" borderId="18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35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32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wrapText="1"/>
    </xf>
    <xf numFmtId="3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6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5" fillId="0" borderId="11" xfId="0" applyFont="1" applyBorder="1" applyAlignment="1">
      <alignment wrapText="1"/>
    </xf>
    <xf numFmtId="0" fontId="4" fillId="0" borderId="4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4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="75" zoomScaleNormal="75" workbookViewId="0" topLeftCell="F1">
      <selection activeCell="P9" sqref="P9"/>
    </sheetView>
  </sheetViews>
  <sheetFormatPr defaultColWidth="9.00390625" defaultRowHeight="12.75"/>
  <cols>
    <col min="1" max="1" width="5.875" style="1" customWidth="1"/>
    <col min="2" max="3" width="9.125" style="1" customWidth="1"/>
    <col min="4" max="4" width="8.00390625" style="1" customWidth="1"/>
    <col min="5" max="5" width="30.00390625" style="1" customWidth="1"/>
    <col min="6" max="6" width="12.75390625" style="1" customWidth="1"/>
    <col min="7" max="7" width="12.875" style="1" customWidth="1"/>
    <col min="8" max="9" width="13.375" style="1" customWidth="1"/>
    <col min="10" max="10" width="4.25390625" style="1" customWidth="1"/>
    <col min="11" max="12" width="13.375" style="1" customWidth="1"/>
    <col min="13" max="13" width="19.75390625" style="1" customWidth="1"/>
    <col min="14" max="14" width="9.125" style="1" customWidth="1"/>
    <col min="15" max="15" width="10.00390625" style="1" bestFit="1" customWidth="1"/>
    <col min="16" max="16384" width="9.125" style="1" customWidth="1"/>
  </cols>
  <sheetData>
    <row r="1" ht="12">
      <c r="L1" s="1" t="s">
        <v>111</v>
      </c>
    </row>
    <row r="2" spans="5:12" ht="12">
      <c r="E2" s="1" t="s">
        <v>1</v>
      </c>
      <c r="L2" s="1" t="s">
        <v>106</v>
      </c>
    </row>
    <row r="3" spans="8:12" ht="12">
      <c r="H3" s="5"/>
      <c r="I3" s="5"/>
      <c r="J3" s="5"/>
      <c r="L3" s="132" t="s">
        <v>105</v>
      </c>
    </row>
    <row r="4" ht="12">
      <c r="L4" s="1" t="s">
        <v>107</v>
      </c>
    </row>
    <row r="6" spans="4:13" ht="15.75">
      <c r="D6" s="151" t="s">
        <v>104</v>
      </c>
      <c r="E6" s="151"/>
      <c r="F6" s="151"/>
      <c r="G6" s="151"/>
      <c r="H6" s="151"/>
      <c r="I6" s="151"/>
      <c r="J6" s="151"/>
      <c r="K6" s="151"/>
      <c r="L6" s="151"/>
      <c r="M6" s="151"/>
    </row>
    <row r="7" spans="4:13" ht="17.25" customHeight="1" thickBot="1">
      <c r="D7" s="2"/>
      <c r="E7" s="2"/>
      <c r="F7" s="2"/>
      <c r="G7" s="2"/>
      <c r="H7" s="2"/>
      <c r="I7" s="2"/>
      <c r="J7" s="2"/>
      <c r="K7" s="2"/>
      <c r="L7" s="2"/>
      <c r="M7" s="2"/>
    </row>
    <row r="8" ht="8.25" customHeight="1" hidden="1"/>
    <row r="9" spans="1:13" ht="23.25" customHeight="1">
      <c r="A9" s="163" t="s">
        <v>29</v>
      </c>
      <c r="B9" s="166" t="s">
        <v>30</v>
      </c>
      <c r="C9" s="166" t="s">
        <v>31</v>
      </c>
      <c r="D9" s="157" t="s">
        <v>32</v>
      </c>
      <c r="E9" s="157" t="s">
        <v>33</v>
      </c>
      <c r="F9" s="157" t="s">
        <v>34</v>
      </c>
      <c r="G9" s="172" t="s">
        <v>22</v>
      </c>
      <c r="H9" s="173"/>
      <c r="I9" s="173"/>
      <c r="J9" s="173"/>
      <c r="K9" s="173"/>
      <c r="L9" s="173"/>
      <c r="M9" s="169" t="s">
        <v>109</v>
      </c>
    </row>
    <row r="10" spans="1:13" ht="25.5" customHeight="1">
      <c r="A10" s="164"/>
      <c r="B10" s="167"/>
      <c r="C10" s="167"/>
      <c r="D10" s="167"/>
      <c r="E10" s="158"/>
      <c r="F10" s="158"/>
      <c r="G10" s="174" t="s">
        <v>23</v>
      </c>
      <c r="H10" s="176" t="s">
        <v>28</v>
      </c>
      <c r="I10" s="177"/>
      <c r="J10" s="177"/>
      <c r="K10" s="177"/>
      <c r="L10" s="177"/>
      <c r="M10" s="170"/>
    </row>
    <row r="11" spans="1:13" ht="69" customHeight="1">
      <c r="A11" s="165"/>
      <c r="B11" s="168"/>
      <c r="C11" s="168"/>
      <c r="D11" s="168"/>
      <c r="E11" s="159"/>
      <c r="F11" s="159"/>
      <c r="G11" s="175"/>
      <c r="H11" s="92" t="s">
        <v>24</v>
      </c>
      <c r="I11" s="92" t="s">
        <v>25</v>
      </c>
      <c r="J11" s="149" t="s">
        <v>26</v>
      </c>
      <c r="K11" s="150"/>
      <c r="L11" s="131" t="s">
        <v>27</v>
      </c>
      <c r="M11" s="171"/>
    </row>
    <row r="12" spans="1:13" ht="14.25">
      <c r="A12" s="102">
        <v>1</v>
      </c>
      <c r="B12" s="90">
        <v>2</v>
      </c>
      <c r="C12" s="90">
        <v>3</v>
      </c>
      <c r="D12" s="11">
        <v>4</v>
      </c>
      <c r="E12" s="12">
        <v>5</v>
      </c>
      <c r="F12" s="13">
        <v>6</v>
      </c>
      <c r="G12" s="127">
        <v>8</v>
      </c>
      <c r="H12" s="128">
        <v>9</v>
      </c>
      <c r="I12" s="128">
        <v>10</v>
      </c>
      <c r="J12" s="147">
        <v>11</v>
      </c>
      <c r="K12" s="148"/>
      <c r="L12" s="129">
        <v>12</v>
      </c>
      <c r="M12" s="103">
        <v>15</v>
      </c>
    </row>
    <row r="13" spans="1:13" ht="28.5">
      <c r="A13" s="104">
        <v>1</v>
      </c>
      <c r="B13" s="96" t="s">
        <v>35</v>
      </c>
      <c r="C13" s="96" t="s">
        <v>36</v>
      </c>
      <c r="D13" s="97" t="s">
        <v>37</v>
      </c>
      <c r="E13" s="10" t="s">
        <v>38</v>
      </c>
      <c r="F13" s="60">
        <v>12000</v>
      </c>
      <c r="G13" s="24">
        <f>H13+I13+K13+L13</f>
        <v>0</v>
      </c>
      <c r="H13" s="25"/>
      <c r="I13" s="25"/>
      <c r="J13" s="75"/>
      <c r="K13" s="84"/>
      <c r="L13" s="68"/>
      <c r="M13" s="105" t="s">
        <v>11</v>
      </c>
    </row>
    <row r="14" spans="1:13" ht="28.5">
      <c r="A14" s="106">
        <v>2</v>
      </c>
      <c r="B14" s="93"/>
      <c r="C14" s="93"/>
      <c r="D14" s="11"/>
      <c r="E14" s="10" t="s">
        <v>39</v>
      </c>
      <c r="F14" s="60">
        <v>350000</v>
      </c>
      <c r="G14" s="24">
        <f aca="true" t="shared" si="0" ref="G14:G74">H14+I14+K14+L14</f>
        <v>0</v>
      </c>
      <c r="H14" s="25"/>
      <c r="I14" s="25"/>
      <c r="J14" s="75"/>
      <c r="K14" s="84"/>
      <c r="L14" s="68"/>
      <c r="M14" s="105" t="s">
        <v>11</v>
      </c>
    </row>
    <row r="15" spans="1:13" ht="29.25" thickBot="1">
      <c r="A15" s="107">
        <v>3</v>
      </c>
      <c r="B15" s="94"/>
      <c r="C15" s="94"/>
      <c r="D15" s="14"/>
      <c r="E15" s="22" t="s">
        <v>40</v>
      </c>
      <c r="F15" s="60">
        <v>1830000</v>
      </c>
      <c r="G15" s="95">
        <f t="shared" si="0"/>
        <v>100000</v>
      </c>
      <c r="H15" s="27">
        <v>100000</v>
      </c>
      <c r="I15" s="27"/>
      <c r="J15" s="76"/>
      <c r="K15" s="85"/>
      <c r="L15" s="69"/>
      <c r="M15" s="108" t="s">
        <v>11</v>
      </c>
    </row>
    <row r="16" spans="1:13" ht="27" customHeight="1" thickBot="1">
      <c r="A16" s="154" t="s">
        <v>10</v>
      </c>
      <c r="B16" s="160"/>
      <c r="C16" s="160"/>
      <c r="D16" s="160"/>
      <c r="E16" s="161"/>
      <c r="F16" s="28">
        <v>2192000</v>
      </c>
      <c r="G16" s="29">
        <f t="shared" si="0"/>
        <v>100000</v>
      </c>
      <c r="H16" s="30">
        <f>H13+H15+H14</f>
        <v>100000</v>
      </c>
      <c r="I16" s="30">
        <f>I13+I15+I14</f>
        <v>0</v>
      </c>
      <c r="J16" s="77"/>
      <c r="K16" s="66">
        <f>K13+K15+K14</f>
        <v>0</v>
      </c>
      <c r="L16" s="70">
        <f>L13+L15+L14</f>
        <v>0</v>
      </c>
      <c r="M16" s="109"/>
    </row>
    <row r="17" spans="1:13" ht="28.5">
      <c r="A17" s="110"/>
      <c r="B17" s="9">
        <v>600</v>
      </c>
      <c r="C17" s="9">
        <v>60016</v>
      </c>
      <c r="D17" s="99">
        <v>6050</v>
      </c>
      <c r="E17" s="10" t="s">
        <v>41</v>
      </c>
      <c r="F17" s="23">
        <v>1127639</v>
      </c>
      <c r="G17" s="24">
        <f t="shared" si="0"/>
        <v>145000</v>
      </c>
      <c r="H17" s="32">
        <v>145000</v>
      </c>
      <c r="I17" s="32"/>
      <c r="J17" s="78"/>
      <c r="K17" s="86"/>
      <c r="L17" s="71"/>
      <c r="M17" s="111" t="s">
        <v>11</v>
      </c>
    </row>
    <row r="18" spans="1:13" ht="28.5">
      <c r="A18" s="112"/>
      <c r="B18" s="15"/>
      <c r="C18" s="15"/>
      <c r="D18" s="9"/>
      <c r="E18" s="8" t="s">
        <v>42</v>
      </c>
      <c r="F18" s="23">
        <v>2525096</v>
      </c>
      <c r="G18" s="24">
        <f t="shared" si="0"/>
        <v>25000</v>
      </c>
      <c r="H18" s="37">
        <v>25000</v>
      </c>
      <c r="I18" s="37"/>
      <c r="J18" s="36"/>
      <c r="K18" s="39"/>
      <c r="L18" s="38"/>
      <c r="M18" s="105" t="s">
        <v>11</v>
      </c>
    </row>
    <row r="19" spans="1:13" ht="28.5">
      <c r="A19" s="112"/>
      <c r="B19" s="15"/>
      <c r="C19" s="15"/>
      <c r="D19" s="11"/>
      <c r="E19" s="8" t="s">
        <v>43</v>
      </c>
      <c r="F19" s="23">
        <v>1050000</v>
      </c>
      <c r="G19" s="24">
        <f t="shared" si="0"/>
        <v>50000</v>
      </c>
      <c r="H19" s="40">
        <v>50000</v>
      </c>
      <c r="I19" s="40"/>
      <c r="J19" s="79"/>
      <c r="K19" s="87"/>
      <c r="L19" s="72"/>
      <c r="M19" s="105" t="s">
        <v>11</v>
      </c>
    </row>
    <row r="20" spans="1:13" ht="23.25" customHeight="1">
      <c r="A20" s="112"/>
      <c r="B20" s="15"/>
      <c r="C20" s="15"/>
      <c r="D20" s="11"/>
      <c r="E20" s="8" t="s">
        <v>44</v>
      </c>
      <c r="F20" s="23">
        <v>4143911</v>
      </c>
      <c r="G20" s="24">
        <f t="shared" si="0"/>
        <v>100000</v>
      </c>
      <c r="H20" s="40">
        <v>100000</v>
      </c>
      <c r="I20" s="40"/>
      <c r="J20" s="79"/>
      <c r="K20" s="87"/>
      <c r="L20" s="72"/>
      <c r="M20" s="105" t="s">
        <v>11</v>
      </c>
    </row>
    <row r="21" spans="1:13" ht="42.75">
      <c r="A21" s="112"/>
      <c r="B21" s="15"/>
      <c r="C21" s="15"/>
      <c r="D21" s="11"/>
      <c r="E21" s="8" t="s">
        <v>45</v>
      </c>
      <c r="F21" s="23">
        <v>1392320</v>
      </c>
      <c r="G21" s="24">
        <f t="shared" si="0"/>
        <v>25000</v>
      </c>
      <c r="H21" s="40">
        <v>25000</v>
      </c>
      <c r="I21" s="40"/>
      <c r="J21" s="79"/>
      <c r="K21" s="87"/>
      <c r="L21" s="72"/>
      <c r="M21" s="105" t="s">
        <v>11</v>
      </c>
    </row>
    <row r="22" spans="1:13" ht="42.75">
      <c r="A22" s="112"/>
      <c r="B22" s="15"/>
      <c r="C22" s="15"/>
      <c r="D22" s="15"/>
      <c r="E22" s="8" t="s">
        <v>46</v>
      </c>
      <c r="F22" s="23">
        <v>3833205</v>
      </c>
      <c r="G22" s="24">
        <f t="shared" si="0"/>
        <v>3264616</v>
      </c>
      <c r="H22" s="41">
        <v>996244</v>
      </c>
      <c r="I22" s="41"/>
      <c r="J22" s="80"/>
      <c r="K22" s="88"/>
      <c r="L22" s="73">
        <v>2268372</v>
      </c>
      <c r="M22" s="105" t="s">
        <v>11</v>
      </c>
    </row>
    <row r="23" spans="1:13" ht="42.75">
      <c r="A23" s="112"/>
      <c r="B23" s="15"/>
      <c r="C23" s="15"/>
      <c r="D23" s="15"/>
      <c r="E23" s="8" t="s">
        <v>47</v>
      </c>
      <c r="F23" s="23">
        <v>7671923</v>
      </c>
      <c r="G23" s="24">
        <f t="shared" si="0"/>
        <v>25000</v>
      </c>
      <c r="H23" s="41">
        <v>25000</v>
      </c>
      <c r="I23" s="41"/>
      <c r="J23" s="80"/>
      <c r="K23" s="88"/>
      <c r="L23" s="73"/>
      <c r="M23" s="105" t="s">
        <v>11</v>
      </c>
    </row>
    <row r="24" spans="1:13" ht="42.75">
      <c r="A24" s="112"/>
      <c r="B24" s="15"/>
      <c r="C24" s="15"/>
      <c r="D24" s="15"/>
      <c r="E24" s="8" t="s">
        <v>48</v>
      </c>
      <c r="F24" s="23">
        <v>5400000</v>
      </c>
      <c r="G24" s="24">
        <f t="shared" si="0"/>
        <v>200000</v>
      </c>
      <c r="H24" s="41">
        <v>200000</v>
      </c>
      <c r="I24" s="41"/>
      <c r="J24" s="80"/>
      <c r="K24" s="88"/>
      <c r="L24" s="73"/>
      <c r="M24" s="105"/>
    </row>
    <row r="25" spans="1:13" ht="42.75">
      <c r="A25" s="112"/>
      <c r="B25" s="15"/>
      <c r="C25" s="15"/>
      <c r="D25" s="11"/>
      <c r="E25" s="8" t="s">
        <v>50</v>
      </c>
      <c r="F25" s="23">
        <v>1660000</v>
      </c>
      <c r="G25" s="24">
        <f t="shared" si="0"/>
        <v>0</v>
      </c>
      <c r="H25" s="40"/>
      <c r="I25" s="40"/>
      <c r="J25" s="79"/>
      <c r="K25" s="87"/>
      <c r="L25" s="72"/>
      <c r="M25" s="105" t="s">
        <v>11</v>
      </c>
    </row>
    <row r="26" spans="1:13" ht="28.5">
      <c r="A26" s="112"/>
      <c r="B26" s="15"/>
      <c r="C26" s="15"/>
      <c r="D26" s="11"/>
      <c r="E26" s="8" t="s">
        <v>49</v>
      </c>
      <c r="F26" s="23">
        <v>2504000</v>
      </c>
      <c r="G26" s="24">
        <f t="shared" si="0"/>
        <v>0</v>
      </c>
      <c r="H26" s="40"/>
      <c r="I26" s="40"/>
      <c r="J26" s="79"/>
      <c r="K26" s="87"/>
      <c r="L26" s="72"/>
      <c r="M26" s="105" t="s">
        <v>11</v>
      </c>
    </row>
    <row r="27" spans="1:13" ht="28.5">
      <c r="A27" s="112"/>
      <c r="B27" s="15"/>
      <c r="C27" s="15"/>
      <c r="D27" s="11"/>
      <c r="E27" s="8" t="s">
        <v>51</v>
      </c>
      <c r="F27" s="23">
        <v>30000</v>
      </c>
      <c r="G27" s="24">
        <f t="shared" si="0"/>
        <v>0</v>
      </c>
      <c r="H27" s="40"/>
      <c r="I27" s="40"/>
      <c r="J27" s="79"/>
      <c r="K27" s="87"/>
      <c r="L27" s="72"/>
      <c r="M27" s="105" t="s">
        <v>11</v>
      </c>
    </row>
    <row r="28" spans="1:13" ht="28.5">
      <c r="A28" s="112"/>
      <c r="B28" s="15"/>
      <c r="C28" s="15"/>
      <c r="D28" s="11"/>
      <c r="E28" s="8" t="s">
        <v>52</v>
      </c>
      <c r="F28" s="23">
        <v>40000</v>
      </c>
      <c r="G28" s="24">
        <f t="shared" si="0"/>
        <v>0</v>
      </c>
      <c r="H28" s="40"/>
      <c r="I28" s="40"/>
      <c r="J28" s="79"/>
      <c r="K28" s="87"/>
      <c r="L28" s="72"/>
      <c r="M28" s="105" t="s">
        <v>11</v>
      </c>
    </row>
    <row r="29" spans="1:13" ht="42.75">
      <c r="A29" s="112"/>
      <c r="B29" s="15"/>
      <c r="C29" s="15"/>
      <c r="D29" s="11"/>
      <c r="E29" s="98" t="s">
        <v>53</v>
      </c>
      <c r="F29" s="23">
        <v>1697450</v>
      </c>
      <c r="G29" s="24">
        <f t="shared" si="0"/>
        <v>25000</v>
      </c>
      <c r="H29" s="40">
        <v>25000</v>
      </c>
      <c r="I29" s="40"/>
      <c r="J29" s="79"/>
      <c r="K29" s="87"/>
      <c r="L29" s="72"/>
      <c r="M29" s="105" t="s">
        <v>11</v>
      </c>
    </row>
    <row r="30" spans="1:13" ht="14.25">
      <c r="A30" s="112"/>
      <c r="B30" s="15"/>
      <c r="C30" s="15"/>
      <c r="D30" s="11"/>
      <c r="E30" s="98" t="s">
        <v>54</v>
      </c>
      <c r="F30" s="23">
        <v>800433</v>
      </c>
      <c r="G30" s="24">
        <f t="shared" si="0"/>
        <v>0</v>
      </c>
      <c r="H30" s="37">
        <v>0</v>
      </c>
      <c r="I30" s="37"/>
      <c r="J30" s="36"/>
      <c r="K30" s="39"/>
      <c r="L30" s="38"/>
      <c r="M30" s="105" t="s">
        <v>11</v>
      </c>
    </row>
    <row r="31" spans="1:13" ht="14.25">
      <c r="A31" s="112"/>
      <c r="B31" s="15"/>
      <c r="C31" s="15"/>
      <c r="D31" s="11"/>
      <c r="E31" s="8" t="s">
        <v>55</v>
      </c>
      <c r="F31" s="23">
        <v>1050096</v>
      </c>
      <c r="G31" s="24">
        <f t="shared" si="0"/>
        <v>25000</v>
      </c>
      <c r="H31" s="40">
        <v>25000</v>
      </c>
      <c r="I31" s="40"/>
      <c r="J31" s="79"/>
      <c r="K31" s="87"/>
      <c r="L31" s="72"/>
      <c r="M31" s="105" t="s">
        <v>11</v>
      </c>
    </row>
    <row r="32" spans="1:13" ht="14.25">
      <c r="A32" s="112"/>
      <c r="B32" s="15"/>
      <c r="C32" s="15"/>
      <c r="D32" s="11"/>
      <c r="E32" s="8" t="s">
        <v>56</v>
      </c>
      <c r="F32" s="23">
        <v>1000000</v>
      </c>
      <c r="G32" s="24">
        <f t="shared" si="0"/>
        <v>0</v>
      </c>
      <c r="H32" s="40">
        <v>0</v>
      </c>
      <c r="I32" s="40"/>
      <c r="J32" s="79"/>
      <c r="K32" s="87"/>
      <c r="L32" s="72"/>
      <c r="M32" s="105" t="s">
        <v>11</v>
      </c>
    </row>
    <row r="33" spans="1:13" ht="14.25">
      <c r="A33" s="112"/>
      <c r="B33" s="15"/>
      <c r="C33" s="15"/>
      <c r="D33" s="11"/>
      <c r="E33" s="8" t="s">
        <v>57</v>
      </c>
      <c r="F33" s="23">
        <v>70000</v>
      </c>
      <c r="G33" s="24">
        <f t="shared" si="0"/>
        <v>0</v>
      </c>
      <c r="H33" s="40"/>
      <c r="I33" s="40"/>
      <c r="J33" s="79"/>
      <c r="K33" s="87"/>
      <c r="L33" s="72"/>
      <c r="M33" s="105" t="s">
        <v>11</v>
      </c>
    </row>
    <row r="34" spans="1:13" ht="28.5">
      <c r="A34" s="112"/>
      <c r="B34" s="15"/>
      <c r="C34" s="15"/>
      <c r="D34" s="11"/>
      <c r="E34" s="8" t="s">
        <v>58</v>
      </c>
      <c r="F34" s="23">
        <v>1530000</v>
      </c>
      <c r="G34" s="24">
        <f t="shared" si="0"/>
        <v>30000</v>
      </c>
      <c r="H34" s="40">
        <v>30000</v>
      </c>
      <c r="I34" s="40"/>
      <c r="J34" s="79"/>
      <c r="K34" s="87"/>
      <c r="L34" s="72"/>
      <c r="M34" s="105" t="s">
        <v>11</v>
      </c>
    </row>
    <row r="35" spans="1:13" ht="42.75">
      <c r="A35" s="112"/>
      <c r="B35" s="15"/>
      <c r="C35" s="15"/>
      <c r="D35" s="11"/>
      <c r="E35" s="8" t="s">
        <v>59</v>
      </c>
      <c r="F35" s="23">
        <v>2500000</v>
      </c>
      <c r="G35" s="24">
        <f t="shared" si="0"/>
        <v>0</v>
      </c>
      <c r="H35" s="43"/>
      <c r="I35" s="43"/>
      <c r="J35" s="81"/>
      <c r="K35" s="89"/>
      <c r="L35" s="74"/>
      <c r="M35" s="105" t="s">
        <v>11</v>
      </c>
    </row>
    <row r="36" spans="1:13" ht="28.5">
      <c r="A36" s="112"/>
      <c r="B36" s="15"/>
      <c r="C36" s="15"/>
      <c r="D36" s="11"/>
      <c r="E36" s="8" t="s">
        <v>60</v>
      </c>
      <c r="F36" s="23">
        <v>600000</v>
      </c>
      <c r="G36" s="24">
        <f t="shared" si="0"/>
        <v>600000</v>
      </c>
      <c r="H36" s="43">
        <v>600000</v>
      </c>
      <c r="I36" s="43"/>
      <c r="J36" s="81"/>
      <c r="K36" s="89"/>
      <c r="L36" s="74"/>
      <c r="M36" s="105" t="s">
        <v>11</v>
      </c>
    </row>
    <row r="37" spans="1:13" ht="28.5">
      <c r="A37" s="112"/>
      <c r="B37" s="15"/>
      <c r="C37" s="15"/>
      <c r="D37" s="11"/>
      <c r="E37" s="8" t="s">
        <v>21</v>
      </c>
      <c r="F37" s="23">
        <v>550000</v>
      </c>
      <c r="G37" s="24">
        <f t="shared" si="0"/>
        <v>100000</v>
      </c>
      <c r="H37" s="43">
        <v>100000</v>
      </c>
      <c r="I37" s="43"/>
      <c r="J37" s="81"/>
      <c r="K37" s="89"/>
      <c r="L37" s="74"/>
      <c r="M37" s="105" t="s">
        <v>11</v>
      </c>
    </row>
    <row r="38" spans="1:13" ht="28.5">
      <c r="A38" s="112"/>
      <c r="B38" s="15"/>
      <c r="C38" s="15"/>
      <c r="D38" s="11"/>
      <c r="E38" s="8" t="s">
        <v>61</v>
      </c>
      <c r="F38" s="23">
        <v>25000</v>
      </c>
      <c r="G38" s="24">
        <f t="shared" si="0"/>
        <v>0</v>
      </c>
      <c r="H38" s="43"/>
      <c r="I38" s="43"/>
      <c r="J38" s="81"/>
      <c r="K38" s="89"/>
      <c r="L38" s="74"/>
      <c r="M38" s="105" t="s">
        <v>11</v>
      </c>
    </row>
    <row r="39" spans="1:13" ht="42.75">
      <c r="A39" s="112"/>
      <c r="B39" s="15"/>
      <c r="C39" s="15"/>
      <c r="D39" s="11"/>
      <c r="E39" s="8" t="s">
        <v>62</v>
      </c>
      <c r="F39" s="23">
        <v>2100000</v>
      </c>
      <c r="G39" s="24">
        <f t="shared" si="0"/>
        <v>400000</v>
      </c>
      <c r="H39" s="43">
        <v>400000</v>
      </c>
      <c r="I39" s="43"/>
      <c r="J39" s="81"/>
      <c r="K39" s="89"/>
      <c r="L39" s="74"/>
      <c r="M39" s="105" t="s">
        <v>11</v>
      </c>
    </row>
    <row r="40" spans="1:13" ht="28.5">
      <c r="A40" s="112"/>
      <c r="B40" s="15"/>
      <c r="C40" s="15"/>
      <c r="D40" s="11"/>
      <c r="E40" s="8" t="s">
        <v>63</v>
      </c>
      <c r="F40" s="23">
        <v>1026500</v>
      </c>
      <c r="G40" s="24">
        <f t="shared" si="0"/>
        <v>25000</v>
      </c>
      <c r="H40" s="43">
        <v>25000</v>
      </c>
      <c r="I40" s="43"/>
      <c r="J40" s="81"/>
      <c r="K40" s="89"/>
      <c r="L40" s="74"/>
      <c r="M40" s="105" t="s">
        <v>11</v>
      </c>
    </row>
    <row r="41" spans="1:13" ht="14.25">
      <c r="A41" s="112"/>
      <c r="B41" s="15"/>
      <c r="C41" s="15"/>
      <c r="D41" s="11"/>
      <c r="E41" s="8" t="s">
        <v>64</v>
      </c>
      <c r="F41" s="23">
        <v>23500</v>
      </c>
      <c r="G41" s="24">
        <f t="shared" si="0"/>
        <v>0</v>
      </c>
      <c r="H41" s="43"/>
      <c r="I41" s="43"/>
      <c r="J41" s="81"/>
      <c r="K41" s="89"/>
      <c r="L41" s="74"/>
      <c r="M41" s="105" t="s">
        <v>11</v>
      </c>
    </row>
    <row r="42" spans="1:13" ht="42.75">
      <c r="A42" s="112"/>
      <c r="B42" s="15"/>
      <c r="C42" s="15"/>
      <c r="D42" s="11"/>
      <c r="E42" s="8" t="s">
        <v>65</v>
      </c>
      <c r="F42" s="23">
        <v>376500</v>
      </c>
      <c r="G42" s="24">
        <f t="shared" si="0"/>
        <v>0</v>
      </c>
      <c r="H42" s="43"/>
      <c r="I42" s="43"/>
      <c r="J42" s="81"/>
      <c r="K42" s="89"/>
      <c r="L42" s="74"/>
      <c r="M42" s="105" t="s">
        <v>11</v>
      </c>
    </row>
    <row r="43" spans="1:13" ht="14.25">
      <c r="A43" s="112"/>
      <c r="B43" s="15"/>
      <c r="C43" s="15"/>
      <c r="D43" s="11"/>
      <c r="E43" s="8" t="s">
        <v>66</v>
      </c>
      <c r="F43" s="23">
        <v>1040000</v>
      </c>
      <c r="G43" s="24">
        <f t="shared" si="0"/>
        <v>40000</v>
      </c>
      <c r="H43" s="43">
        <v>40000</v>
      </c>
      <c r="I43" s="43"/>
      <c r="J43" s="81"/>
      <c r="K43" s="89"/>
      <c r="L43" s="74"/>
      <c r="M43" s="105" t="s">
        <v>11</v>
      </c>
    </row>
    <row r="44" spans="1:13" ht="28.5">
      <c r="A44" s="112"/>
      <c r="B44" s="15"/>
      <c r="C44" s="15"/>
      <c r="D44" s="11"/>
      <c r="E44" s="8" t="s">
        <v>67</v>
      </c>
      <c r="F44" s="23">
        <v>425000</v>
      </c>
      <c r="G44" s="24">
        <f t="shared" si="0"/>
        <v>25000</v>
      </c>
      <c r="H44" s="43">
        <v>25000</v>
      </c>
      <c r="I44" s="43"/>
      <c r="J44" s="81"/>
      <c r="K44" s="89"/>
      <c r="L44" s="74"/>
      <c r="M44" s="105" t="s">
        <v>11</v>
      </c>
    </row>
    <row r="45" spans="1:13" ht="14.25">
      <c r="A45" s="112"/>
      <c r="B45" s="15"/>
      <c r="C45" s="15"/>
      <c r="D45" s="11"/>
      <c r="E45" s="8" t="s">
        <v>68</v>
      </c>
      <c r="F45" s="23">
        <v>150000</v>
      </c>
      <c r="G45" s="24">
        <f t="shared" si="0"/>
        <v>150000</v>
      </c>
      <c r="H45" s="43">
        <v>150000</v>
      </c>
      <c r="I45" s="43"/>
      <c r="J45" s="81"/>
      <c r="K45" s="89"/>
      <c r="L45" s="74"/>
      <c r="M45" s="105" t="s">
        <v>11</v>
      </c>
    </row>
    <row r="46" spans="1:13" ht="29.25" thickBot="1">
      <c r="A46" s="113"/>
      <c r="B46" s="6"/>
      <c r="C46" s="6"/>
      <c r="D46" s="100"/>
      <c r="E46" s="21" t="s">
        <v>110</v>
      </c>
      <c r="F46" s="23">
        <v>30000</v>
      </c>
      <c r="G46" s="95">
        <f t="shared" si="0"/>
        <v>30000</v>
      </c>
      <c r="H46" s="43">
        <v>30000</v>
      </c>
      <c r="I46" s="43"/>
      <c r="J46" s="81"/>
      <c r="K46" s="89"/>
      <c r="L46" s="74"/>
      <c r="M46" s="108" t="s">
        <v>11</v>
      </c>
    </row>
    <row r="47" spans="1:13" s="133" customFormat="1" ht="27" customHeight="1" thickBot="1">
      <c r="A47" s="154" t="s">
        <v>2</v>
      </c>
      <c r="B47" s="155"/>
      <c r="C47" s="155"/>
      <c r="D47" s="155"/>
      <c r="E47" s="156"/>
      <c r="F47" s="28">
        <f>SUM(F17:F46)</f>
        <v>46372573</v>
      </c>
      <c r="G47" s="29">
        <f t="shared" si="0"/>
        <v>5284616</v>
      </c>
      <c r="H47" s="49">
        <f>SUM(H17:H46)</f>
        <v>3016244</v>
      </c>
      <c r="I47" s="49">
        <f>SUM(I17:I46)</f>
        <v>0</v>
      </c>
      <c r="J47" s="47"/>
      <c r="K47" s="51">
        <f>SUM(K17:K46)</f>
        <v>0</v>
      </c>
      <c r="L47" s="50">
        <f>SUM(L17:L46)</f>
        <v>2268372</v>
      </c>
      <c r="M47" s="116"/>
    </row>
    <row r="48" spans="1:13" ht="15" thickBot="1">
      <c r="A48" s="114"/>
      <c r="B48" s="16">
        <v>700</v>
      </c>
      <c r="C48" s="16">
        <v>70005</v>
      </c>
      <c r="D48" s="16">
        <v>6060</v>
      </c>
      <c r="E48" s="101" t="s">
        <v>69</v>
      </c>
      <c r="F48" s="26">
        <v>1000000</v>
      </c>
      <c r="G48" s="95">
        <f t="shared" si="0"/>
        <v>1000000</v>
      </c>
      <c r="H48" s="53">
        <v>1000000</v>
      </c>
      <c r="I48" s="53"/>
      <c r="J48" s="52"/>
      <c r="K48" s="58"/>
      <c r="L48" s="57"/>
      <c r="M48" s="115" t="s">
        <v>11</v>
      </c>
    </row>
    <row r="49" spans="1:13" ht="28.5" customHeight="1" thickBot="1">
      <c r="A49" s="162" t="s">
        <v>3</v>
      </c>
      <c r="B49" s="155"/>
      <c r="C49" s="155"/>
      <c r="D49" s="155"/>
      <c r="E49" s="156"/>
      <c r="F49" s="28">
        <v>1000000</v>
      </c>
      <c r="G49" s="29">
        <f t="shared" si="0"/>
        <v>1000000</v>
      </c>
      <c r="H49" s="49">
        <f>SUM(H48)</f>
        <v>1000000</v>
      </c>
      <c r="I49" s="49">
        <f>SUM(I48)</f>
        <v>0</v>
      </c>
      <c r="J49" s="47"/>
      <c r="K49" s="51"/>
      <c r="L49" s="50">
        <f>SUM(L48)</f>
        <v>0</v>
      </c>
      <c r="M49" s="116"/>
    </row>
    <row r="50" spans="1:13" ht="94.5" customHeight="1" thickBot="1">
      <c r="A50" s="114"/>
      <c r="B50" s="16">
        <v>700</v>
      </c>
      <c r="C50" s="16">
        <v>70001</v>
      </c>
      <c r="D50" s="16">
        <v>6210</v>
      </c>
      <c r="E50" s="118" t="s">
        <v>70</v>
      </c>
      <c r="F50" s="26">
        <v>300000</v>
      </c>
      <c r="G50" s="95">
        <f t="shared" si="0"/>
        <v>300000</v>
      </c>
      <c r="H50" s="53">
        <v>300000</v>
      </c>
      <c r="I50" s="53"/>
      <c r="J50" s="52"/>
      <c r="K50" s="58"/>
      <c r="L50" s="54"/>
      <c r="M50" s="115" t="s">
        <v>11</v>
      </c>
    </row>
    <row r="51" spans="1:13" ht="27.75" customHeight="1" thickBot="1">
      <c r="A51" s="154" t="s">
        <v>15</v>
      </c>
      <c r="B51" s="155"/>
      <c r="C51" s="155"/>
      <c r="D51" s="155"/>
      <c r="E51" s="156"/>
      <c r="F51" s="28">
        <v>300000</v>
      </c>
      <c r="G51" s="29">
        <f t="shared" si="0"/>
        <v>300000</v>
      </c>
      <c r="H51" s="49">
        <f>SUM(H50)</f>
        <v>300000</v>
      </c>
      <c r="I51" s="49"/>
      <c r="J51" s="47"/>
      <c r="K51" s="51"/>
      <c r="L51" s="50"/>
      <c r="M51" s="116"/>
    </row>
    <row r="52" spans="1:13" ht="58.5" customHeight="1" thickBot="1">
      <c r="A52" s="114"/>
      <c r="B52" s="16">
        <v>700</v>
      </c>
      <c r="C52" s="16">
        <v>70021</v>
      </c>
      <c r="D52" s="16">
        <v>6010</v>
      </c>
      <c r="E52" s="119" t="s">
        <v>72</v>
      </c>
      <c r="F52" s="26">
        <v>250000</v>
      </c>
      <c r="G52" s="95">
        <f t="shared" si="0"/>
        <v>250000</v>
      </c>
      <c r="H52" s="53">
        <v>250000</v>
      </c>
      <c r="I52" s="64">
        <v>0</v>
      </c>
      <c r="J52" s="82"/>
      <c r="K52" s="58"/>
      <c r="L52" s="54"/>
      <c r="M52" s="115" t="s">
        <v>11</v>
      </c>
    </row>
    <row r="53" spans="1:13" ht="27" customHeight="1" thickBot="1">
      <c r="A53" s="154" t="s">
        <v>71</v>
      </c>
      <c r="B53" s="155"/>
      <c r="C53" s="155"/>
      <c r="D53" s="155"/>
      <c r="E53" s="156"/>
      <c r="F53" s="28">
        <v>250000</v>
      </c>
      <c r="G53" s="29">
        <f t="shared" si="0"/>
        <v>250000</v>
      </c>
      <c r="H53" s="49">
        <f>SUM(H52)</f>
        <v>250000</v>
      </c>
      <c r="I53" s="49">
        <f>SUM(I50:I52)</f>
        <v>0</v>
      </c>
      <c r="J53" s="47"/>
      <c r="K53" s="51">
        <f>SUM(K50:K52)</f>
        <v>0</v>
      </c>
      <c r="L53" s="50">
        <f>SUM(L50:L52)</f>
        <v>0</v>
      </c>
      <c r="M53" s="116"/>
    </row>
    <row r="54" spans="1:13" ht="28.5">
      <c r="A54" s="112"/>
      <c r="B54" s="15">
        <v>750</v>
      </c>
      <c r="C54" s="15">
        <v>75023</v>
      </c>
      <c r="D54" s="15">
        <v>6060</v>
      </c>
      <c r="E54" s="98" t="s">
        <v>73</v>
      </c>
      <c r="F54" s="23">
        <v>45000</v>
      </c>
      <c r="G54" s="24">
        <f t="shared" si="0"/>
        <v>45000</v>
      </c>
      <c r="H54" s="35">
        <v>45000</v>
      </c>
      <c r="I54" s="35"/>
      <c r="J54" s="31"/>
      <c r="K54" s="34"/>
      <c r="L54" s="33"/>
      <c r="M54" s="105" t="s">
        <v>11</v>
      </c>
    </row>
    <row r="55" spans="1:13" ht="29.25" thickBot="1">
      <c r="A55" s="113"/>
      <c r="B55" s="6"/>
      <c r="C55" s="6"/>
      <c r="D55" s="6">
        <v>6060</v>
      </c>
      <c r="E55" s="120" t="s">
        <v>74</v>
      </c>
      <c r="F55" s="23">
        <v>1525000</v>
      </c>
      <c r="G55" s="95">
        <f t="shared" si="0"/>
        <v>25000</v>
      </c>
      <c r="H55" s="46">
        <v>25000</v>
      </c>
      <c r="I55" s="46"/>
      <c r="J55" s="42"/>
      <c r="K55" s="45"/>
      <c r="L55" s="44"/>
      <c r="M55" s="108" t="s">
        <v>11</v>
      </c>
    </row>
    <row r="56" spans="1:13" ht="24" customHeight="1" thickBot="1">
      <c r="A56" s="154" t="s">
        <v>4</v>
      </c>
      <c r="B56" s="155"/>
      <c r="C56" s="155"/>
      <c r="D56" s="155"/>
      <c r="E56" s="156"/>
      <c r="F56" s="28">
        <v>1570000</v>
      </c>
      <c r="G56" s="29">
        <f t="shared" si="0"/>
        <v>70000</v>
      </c>
      <c r="H56" s="49">
        <f>SUM(H54:H55)</f>
        <v>70000</v>
      </c>
      <c r="I56" s="49">
        <f>SUM(I54:I55)</f>
        <v>0</v>
      </c>
      <c r="J56" s="47"/>
      <c r="K56" s="51">
        <f>SUM(K54:K55)</f>
        <v>0</v>
      </c>
      <c r="L56" s="50">
        <f>SUM(L54:L55)</f>
        <v>0</v>
      </c>
      <c r="M56" s="116"/>
    </row>
    <row r="57" spans="1:13" ht="45.75" customHeight="1" thickBot="1">
      <c r="A57" s="113"/>
      <c r="B57" s="6">
        <v>754</v>
      </c>
      <c r="C57" s="6">
        <v>75416</v>
      </c>
      <c r="D57" s="6">
        <v>6060</v>
      </c>
      <c r="E57" s="120" t="s">
        <v>75</v>
      </c>
      <c r="F57" s="26">
        <v>80000</v>
      </c>
      <c r="G57" s="95">
        <f t="shared" si="0"/>
        <v>80000</v>
      </c>
      <c r="H57" s="46">
        <v>80000</v>
      </c>
      <c r="I57" s="65"/>
      <c r="J57" s="83"/>
      <c r="K57" s="55"/>
      <c r="L57" s="54"/>
      <c r="M57" s="108" t="s">
        <v>11</v>
      </c>
    </row>
    <row r="58" spans="1:13" ht="24" customHeight="1" thickBot="1">
      <c r="A58" s="154" t="s">
        <v>20</v>
      </c>
      <c r="B58" s="155"/>
      <c r="C58" s="155"/>
      <c r="D58" s="155"/>
      <c r="E58" s="156"/>
      <c r="F58" s="28">
        <v>80000</v>
      </c>
      <c r="G58" s="29">
        <f t="shared" si="0"/>
        <v>80000</v>
      </c>
      <c r="H58" s="49">
        <f>SUM(H57)</f>
        <v>80000</v>
      </c>
      <c r="I58" s="49"/>
      <c r="J58" s="47"/>
      <c r="K58" s="51"/>
      <c r="L58" s="50"/>
      <c r="M58" s="116"/>
    </row>
    <row r="59" spans="1:13" ht="44.25" customHeight="1">
      <c r="A59" s="112"/>
      <c r="B59" s="15">
        <v>801</v>
      </c>
      <c r="C59" s="15">
        <v>80101</v>
      </c>
      <c r="D59" s="121">
        <v>6050</v>
      </c>
      <c r="E59" s="8" t="s">
        <v>76</v>
      </c>
      <c r="F59" s="23">
        <v>85000</v>
      </c>
      <c r="G59" s="24">
        <f t="shared" si="0"/>
        <v>85000</v>
      </c>
      <c r="H59" s="62">
        <v>85000</v>
      </c>
      <c r="I59" s="62"/>
      <c r="J59" s="61"/>
      <c r="K59" s="63"/>
      <c r="L59" s="59"/>
      <c r="M59" s="105" t="s">
        <v>11</v>
      </c>
    </row>
    <row r="60" spans="1:13" ht="29.25">
      <c r="A60" s="113"/>
      <c r="B60" s="6"/>
      <c r="C60" s="6"/>
      <c r="D60" s="122"/>
      <c r="E60" s="21" t="s">
        <v>77</v>
      </c>
      <c r="F60" s="26">
        <v>75000</v>
      </c>
      <c r="G60" s="95">
        <f t="shared" si="0"/>
        <v>75000</v>
      </c>
      <c r="H60" s="53">
        <v>75000</v>
      </c>
      <c r="I60" s="53"/>
      <c r="J60" s="52"/>
      <c r="K60" s="58"/>
      <c r="L60" s="57"/>
      <c r="M60" s="108" t="s">
        <v>11</v>
      </c>
    </row>
    <row r="61" spans="1:13" ht="15.75" thickBot="1">
      <c r="A61" s="134"/>
      <c r="B61" s="135"/>
      <c r="C61" s="135"/>
      <c r="D61" s="136"/>
      <c r="E61" s="101" t="s">
        <v>108</v>
      </c>
      <c r="F61" s="26">
        <v>18000</v>
      </c>
      <c r="G61" s="95">
        <v>18000</v>
      </c>
      <c r="H61" s="53">
        <v>18000</v>
      </c>
      <c r="I61" s="53"/>
      <c r="J61" s="52"/>
      <c r="K61" s="58"/>
      <c r="L61" s="57"/>
      <c r="M61" s="115"/>
    </row>
    <row r="62" spans="1:13" ht="24.75" customHeight="1" thickBot="1">
      <c r="A62" s="154" t="s">
        <v>5</v>
      </c>
      <c r="B62" s="155"/>
      <c r="C62" s="155"/>
      <c r="D62" s="155"/>
      <c r="E62" s="156"/>
      <c r="F62" s="28">
        <f>F59+F60+F61</f>
        <v>178000</v>
      </c>
      <c r="G62" s="29">
        <f t="shared" si="0"/>
        <v>178000</v>
      </c>
      <c r="H62" s="49">
        <f>SUM(H59:H61)</f>
        <v>178000</v>
      </c>
      <c r="I62" s="49">
        <f>SUM(I59:I60)</f>
        <v>0</v>
      </c>
      <c r="J62" s="47"/>
      <c r="K62" s="51">
        <f>SUM(K59:K60)</f>
        <v>0</v>
      </c>
      <c r="L62" s="50"/>
      <c r="M62" s="116"/>
    </row>
    <row r="63" spans="1:13" ht="87.75" customHeight="1" thickBot="1">
      <c r="A63" s="114"/>
      <c r="B63" s="16">
        <v>801</v>
      </c>
      <c r="C63" s="16">
        <v>80104</v>
      </c>
      <c r="D63" s="123">
        <v>6050</v>
      </c>
      <c r="E63" s="7" t="s">
        <v>78</v>
      </c>
      <c r="F63" s="26">
        <v>50000</v>
      </c>
      <c r="G63" s="95">
        <f t="shared" si="0"/>
        <v>50000</v>
      </c>
      <c r="H63" s="53">
        <v>50000</v>
      </c>
      <c r="I63" s="53"/>
      <c r="J63" s="52"/>
      <c r="K63" s="58"/>
      <c r="L63" s="57"/>
      <c r="M63" s="115" t="s">
        <v>11</v>
      </c>
    </row>
    <row r="64" spans="1:13" ht="24.75" customHeight="1" thickBot="1">
      <c r="A64" s="154" t="s">
        <v>17</v>
      </c>
      <c r="B64" s="155"/>
      <c r="C64" s="155"/>
      <c r="D64" s="155"/>
      <c r="E64" s="156"/>
      <c r="F64" s="28">
        <v>50000</v>
      </c>
      <c r="G64" s="29">
        <f t="shared" si="0"/>
        <v>50000</v>
      </c>
      <c r="H64" s="48">
        <f>SUM(H63)</f>
        <v>50000</v>
      </c>
      <c r="I64" s="48">
        <f>SUM(I63)</f>
        <v>0</v>
      </c>
      <c r="J64" s="29"/>
      <c r="K64" s="67">
        <f>SUM(K63)</f>
        <v>0</v>
      </c>
      <c r="L64" s="50"/>
      <c r="M64" s="116"/>
    </row>
    <row r="65" spans="1:13" ht="33.75" customHeight="1" thickBot="1">
      <c r="A65" s="114"/>
      <c r="B65" s="16">
        <v>801</v>
      </c>
      <c r="C65" s="16">
        <v>80110</v>
      </c>
      <c r="D65" s="123">
        <v>6050</v>
      </c>
      <c r="E65" s="101" t="s">
        <v>79</v>
      </c>
      <c r="F65" s="26">
        <v>50000</v>
      </c>
      <c r="G65" s="95">
        <f t="shared" si="0"/>
        <v>50000</v>
      </c>
      <c r="H65" s="53">
        <v>50000</v>
      </c>
      <c r="I65" s="56"/>
      <c r="J65" s="83"/>
      <c r="K65" s="55"/>
      <c r="L65" s="54"/>
      <c r="M65" s="115" t="s">
        <v>11</v>
      </c>
    </row>
    <row r="66" spans="1:13" ht="24.75" customHeight="1" thickBot="1">
      <c r="A66" s="154" t="s">
        <v>18</v>
      </c>
      <c r="B66" s="155"/>
      <c r="C66" s="155"/>
      <c r="D66" s="155"/>
      <c r="E66" s="156"/>
      <c r="F66" s="28">
        <v>50000</v>
      </c>
      <c r="G66" s="29">
        <f t="shared" si="0"/>
        <v>50000</v>
      </c>
      <c r="H66" s="48">
        <f>SUM(H65)</f>
        <v>50000</v>
      </c>
      <c r="I66" s="49"/>
      <c r="J66" s="47"/>
      <c r="K66" s="51"/>
      <c r="L66" s="50"/>
      <c r="M66" s="116"/>
    </row>
    <row r="67" spans="1:13" ht="86.25" customHeight="1" thickBot="1">
      <c r="A67" s="114"/>
      <c r="B67" s="16">
        <v>801</v>
      </c>
      <c r="C67" s="16">
        <v>80195</v>
      </c>
      <c r="D67" s="123">
        <v>6050</v>
      </c>
      <c r="E67" s="7" t="s">
        <v>80</v>
      </c>
      <c r="F67" s="26">
        <v>525000</v>
      </c>
      <c r="G67" s="95">
        <f t="shared" si="0"/>
        <v>25000</v>
      </c>
      <c r="H67" s="53">
        <v>25000</v>
      </c>
      <c r="I67" s="56"/>
      <c r="J67" s="83"/>
      <c r="K67" s="55"/>
      <c r="L67" s="57"/>
      <c r="M67" s="115" t="s">
        <v>11</v>
      </c>
    </row>
    <row r="68" spans="1:13" ht="22.5" customHeight="1" thickBot="1">
      <c r="A68" s="154" t="s">
        <v>14</v>
      </c>
      <c r="B68" s="155"/>
      <c r="C68" s="155"/>
      <c r="D68" s="155"/>
      <c r="E68" s="156"/>
      <c r="F68" s="28">
        <v>525000</v>
      </c>
      <c r="G68" s="29">
        <f t="shared" si="0"/>
        <v>25000</v>
      </c>
      <c r="H68" s="49">
        <f>SUM(H67)</f>
        <v>25000</v>
      </c>
      <c r="I68" s="49"/>
      <c r="J68" s="47"/>
      <c r="K68" s="51"/>
      <c r="L68" s="50">
        <f>SUM(L67)</f>
        <v>0</v>
      </c>
      <c r="M68" s="116"/>
    </row>
    <row r="69" spans="1:13" ht="28.5">
      <c r="A69" s="112"/>
      <c r="B69" s="15">
        <v>900</v>
      </c>
      <c r="C69" s="15">
        <v>90001</v>
      </c>
      <c r="D69" s="20">
        <v>6050</v>
      </c>
      <c r="E69" s="8" t="s">
        <v>81</v>
      </c>
      <c r="F69" s="23">
        <v>18289</v>
      </c>
      <c r="G69" s="24">
        <f t="shared" si="0"/>
        <v>0</v>
      </c>
      <c r="H69" s="37"/>
      <c r="I69" s="37"/>
      <c r="J69" s="36"/>
      <c r="K69" s="39"/>
      <c r="L69" s="38"/>
      <c r="M69" s="105" t="s">
        <v>11</v>
      </c>
    </row>
    <row r="70" spans="1:13" ht="28.5">
      <c r="A70" s="112"/>
      <c r="B70" s="15"/>
      <c r="C70" s="15"/>
      <c r="D70" s="20"/>
      <c r="E70" s="8" t="s">
        <v>82</v>
      </c>
      <c r="F70" s="23">
        <v>4070298</v>
      </c>
      <c r="G70" s="24">
        <f t="shared" si="0"/>
        <v>545028</v>
      </c>
      <c r="H70" s="37">
        <v>163549</v>
      </c>
      <c r="I70" s="37"/>
      <c r="J70" s="36"/>
      <c r="K70" s="39"/>
      <c r="L70" s="38">
        <v>381479</v>
      </c>
      <c r="M70" s="105" t="s">
        <v>11</v>
      </c>
    </row>
    <row r="71" spans="1:13" ht="28.5">
      <c r="A71" s="112"/>
      <c r="B71" s="15"/>
      <c r="C71" s="15"/>
      <c r="D71" s="20"/>
      <c r="E71" s="8" t="s">
        <v>83</v>
      </c>
      <c r="F71" s="23">
        <v>1261601</v>
      </c>
      <c r="G71" s="24">
        <f t="shared" si="0"/>
        <v>0</v>
      </c>
      <c r="H71" s="37">
        <v>0</v>
      </c>
      <c r="I71" s="37"/>
      <c r="J71" s="36"/>
      <c r="K71" s="39"/>
      <c r="L71" s="38"/>
      <c r="M71" s="105" t="s">
        <v>11</v>
      </c>
    </row>
    <row r="72" spans="1:13" ht="42.75">
      <c r="A72" s="112"/>
      <c r="B72" s="15"/>
      <c r="C72" s="15"/>
      <c r="D72" s="20"/>
      <c r="E72" s="8" t="s">
        <v>84</v>
      </c>
      <c r="F72" s="23">
        <v>3226043</v>
      </c>
      <c r="G72" s="24"/>
      <c r="H72" s="37"/>
      <c r="I72" s="37"/>
      <c r="J72" s="36"/>
      <c r="K72" s="39"/>
      <c r="L72" s="38"/>
      <c r="M72" s="105" t="s">
        <v>11</v>
      </c>
    </row>
    <row r="73" spans="1:13" ht="71.25">
      <c r="A73" s="112"/>
      <c r="B73" s="15"/>
      <c r="C73" s="15"/>
      <c r="D73" s="20"/>
      <c r="E73" s="8" t="s">
        <v>85</v>
      </c>
      <c r="F73" s="23">
        <v>20252</v>
      </c>
      <c r="G73" s="24">
        <f t="shared" si="0"/>
        <v>0</v>
      </c>
      <c r="H73" s="37"/>
      <c r="I73" s="37"/>
      <c r="J73" s="36"/>
      <c r="K73" s="39"/>
      <c r="L73" s="38"/>
      <c r="M73" s="105" t="s">
        <v>11</v>
      </c>
    </row>
    <row r="74" spans="1:13" ht="42.75">
      <c r="A74" s="112"/>
      <c r="B74" s="15"/>
      <c r="C74" s="15"/>
      <c r="D74" s="20"/>
      <c r="E74" s="8" t="s">
        <v>86</v>
      </c>
      <c r="F74" s="23">
        <v>976502</v>
      </c>
      <c r="G74" s="24">
        <f t="shared" si="0"/>
        <v>0</v>
      </c>
      <c r="H74" s="37"/>
      <c r="I74" s="37"/>
      <c r="J74" s="36"/>
      <c r="K74" s="39"/>
      <c r="L74" s="38"/>
      <c r="M74" s="105" t="s">
        <v>11</v>
      </c>
    </row>
    <row r="75" spans="1:13" ht="57">
      <c r="A75" s="112"/>
      <c r="B75" s="15"/>
      <c r="C75" s="15"/>
      <c r="D75" s="20"/>
      <c r="E75" s="8" t="s">
        <v>87</v>
      </c>
      <c r="F75" s="23">
        <v>2152633</v>
      </c>
      <c r="G75" s="24">
        <f aca="true" t="shared" si="1" ref="G75:G100">H75+I75+K75+L75</f>
        <v>0</v>
      </c>
      <c r="H75" s="37"/>
      <c r="I75" s="37"/>
      <c r="J75" s="36"/>
      <c r="K75" s="39"/>
      <c r="L75" s="38"/>
      <c r="M75" s="105" t="s">
        <v>11</v>
      </c>
    </row>
    <row r="76" spans="1:13" ht="42.75">
      <c r="A76" s="112"/>
      <c r="B76" s="15"/>
      <c r="C76" s="15"/>
      <c r="D76" s="20"/>
      <c r="E76" s="8" t="s">
        <v>88</v>
      </c>
      <c r="F76" s="23">
        <v>2904269</v>
      </c>
      <c r="G76" s="24">
        <f t="shared" si="1"/>
        <v>10000</v>
      </c>
      <c r="H76" s="37">
        <v>10000</v>
      </c>
      <c r="I76" s="37"/>
      <c r="J76" s="36"/>
      <c r="K76" s="39"/>
      <c r="L76" s="38"/>
      <c r="M76" s="105" t="s">
        <v>11</v>
      </c>
    </row>
    <row r="77" spans="1:13" ht="42.75">
      <c r="A77" s="112"/>
      <c r="B77" s="15"/>
      <c r="C77" s="15"/>
      <c r="D77" s="20"/>
      <c r="E77" s="8" t="s">
        <v>89</v>
      </c>
      <c r="F77" s="23">
        <v>35000</v>
      </c>
      <c r="G77" s="24">
        <f t="shared" si="1"/>
        <v>0</v>
      </c>
      <c r="H77" s="37"/>
      <c r="I77" s="37"/>
      <c r="J77" s="36"/>
      <c r="K77" s="39"/>
      <c r="L77" s="38"/>
      <c r="M77" s="105" t="s">
        <v>11</v>
      </c>
    </row>
    <row r="78" spans="1:13" ht="42.75">
      <c r="A78" s="112"/>
      <c r="B78" s="15"/>
      <c r="C78" s="15"/>
      <c r="D78" s="20"/>
      <c r="E78" s="8" t="s">
        <v>90</v>
      </c>
      <c r="F78" s="23">
        <v>25000</v>
      </c>
      <c r="G78" s="24">
        <f t="shared" si="1"/>
        <v>0</v>
      </c>
      <c r="H78" s="37"/>
      <c r="I78" s="37"/>
      <c r="J78" s="36"/>
      <c r="K78" s="39"/>
      <c r="L78" s="38"/>
      <c r="M78" s="105" t="s">
        <v>11</v>
      </c>
    </row>
    <row r="79" spans="1:13" ht="42.75">
      <c r="A79" s="112"/>
      <c r="B79" s="15"/>
      <c r="C79" s="15"/>
      <c r="D79" s="20"/>
      <c r="E79" s="8" t="s">
        <v>91</v>
      </c>
      <c r="F79" s="23">
        <v>75000</v>
      </c>
      <c r="G79" s="24">
        <f t="shared" si="1"/>
        <v>0</v>
      </c>
      <c r="H79" s="37"/>
      <c r="I79" s="37"/>
      <c r="J79" s="36"/>
      <c r="K79" s="39"/>
      <c r="L79" s="38"/>
      <c r="M79" s="105" t="s">
        <v>11</v>
      </c>
    </row>
    <row r="80" spans="1:13" ht="28.5">
      <c r="A80" s="112"/>
      <c r="B80" s="15"/>
      <c r="C80" s="15"/>
      <c r="D80" s="20"/>
      <c r="E80" s="21" t="s">
        <v>92</v>
      </c>
      <c r="F80" s="23">
        <v>1050000</v>
      </c>
      <c r="G80" s="24">
        <f t="shared" si="1"/>
        <v>50000</v>
      </c>
      <c r="H80" s="46">
        <v>50000</v>
      </c>
      <c r="I80" s="46"/>
      <c r="J80" s="42"/>
      <c r="K80" s="45"/>
      <c r="L80" s="44"/>
      <c r="M80" s="105" t="s">
        <v>11</v>
      </c>
    </row>
    <row r="81" spans="1:13" ht="29.25" thickBot="1">
      <c r="A81" s="113"/>
      <c r="B81" s="6"/>
      <c r="C81" s="6"/>
      <c r="D81" s="20"/>
      <c r="E81" s="21" t="s">
        <v>93</v>
      </c>
      <c r="F81" s="23">
        <v>2200000</v>
      </c>
      <c r="G81" s="95">
        <f t="shared" si="1"/>
        <v>0</v>
      </c>
      <c r="H81" s="46"/>
      <c r="I81" s="46"/>
      <c r="J81" s="42"/>
      <c r="K81" s="45"/>
      <c r="L81" s="44"/>
      <c r="M81" s="105" t="s">
        <v>11</v>
      </c>
    </row>
    <row r="82" spans="1:13" ht="24.75" customHeight="1" thickBot="1">
      <c r="A82" s="162" t="s">
        <v>6</v>
      </c>
      <c r="B82" s="155"/>
      <c r="C82" s="155"/>
      <c r="D82" s="155"/>
      <c r="E82" s="156"/>
      <c r="F82" s="28">
        <f>SUM(F69:F81)</f>
        <v>18014887</v>
      </c>
      <c r="G82" s="29">
        <f t="shared" si="1"/>
        <v>605028</v>
      </c>
      <c r="H82" s="49">
        <f>SUM(H69:H81)</f>
        <v>223549</v>
      </c>
      <c r="I82" s="49">
        <f>SUM(I69:I81)</f>
        <v>0</v>
      </c>
      <c r="J82" s="47"/>
      <c r="K82" s="51">
        <f>SUM(K69:K81)</f>
        <v>0</v>
      </c>
      <c r="L82" s="50">
        <f>SUM(L69:L81)</f>
        <v>381479</v>
      </c>
      <c r="M82" s="50"/>
    </row>
    <row r="83" spans="1:13" ht="43.5" thickBot="1">
      <c r="A83" s="113"/>
      <c r="B83" s="6">
        <v>900</v>
      </c>
      <c r="C83" s="6">
        <v>90002</v>
      </c>
      <c r="D83" s="16">
        <v>6050</v>
      </c>
      <c r="E83" s="18" t="s">
        <v>94</v>
      </c>
      <c r="F83" s="26">
        <v>27906</v>
      </c>
      <c r="G83" s="95">
        <f t="shared" si="1"/>
        <v>0</v>
      </c>
      <c r="H83" s="46"/>
      <c r="I83" s="46"/>
      <c r="J83" s="42"/>
      <c r="K83" s="45"/>
      <c r="L83" s="44"/>
      <c r="M83" s="105" t="s">
        <v>11</v>
      </c>
    </row>
    <row r="84" spans="1:13" ht="24" customHeight="1" thickBot="1">
      <c r="A84" s="162" t="s">
        <v>7</v>
      </c>
      <c r="B84" s="155"/>
      <c r="C84" s="155"/>
      <c r="D84" s="155"/>
      <c r="E84" s="156"/>
      <c r="F84" s="28">
        <v>27906</v>
      </c>
      <c r="G84" s="29">
        <f t="shared" si="1"/>
        <v>0</v>
      </c>
      <c r="H84" s="49"/>
      <c r="I84" s="49"/>
      <c r="J84" s="47"/>
      <c r="K84" s="51">
        <f>SUM(K83:K83)</f>
        <v>0</v>
      </c>
      <c r="L84" s="50"/>
      <c r="M84" s="117"/>
    </row>
    <row r="85" spans="1:13" ht="29.25" thickBot="1">
      <c r="A85" s="114"/>
      <c r="B85" s="16">
        <v>900</v>
      </c>
      <c r="C85" s="16">
        <v>90015</v>
      </c>
      <c r="D85" s="16">
        <v>6050</v>
      </c>
      <c r="E85" s="19" t="s">
        <v>95</v>
      </c>
      <c r="F85" s="26">
        <v>50000</v>
      </c>
      <c r="G85" s="95">
        <f t="shared" si="1"/>
        <v>50000</v>
      </c>
      <c r="H85" s="53">
        <v>50000</v>
      </c>
      <c r="I85" s="53"/>
      <c r="J85" s="52"/>
      <c r="K85" s="58"/>
      <c r="L85" s="57"/>
      <c r="M85" s="105" t="s">
        <v>11</v>
      </c>
    </row>
    <row r="86" spans="1:13" ht="27" customHeight="1" thickBot="1">
      <c r="A86" s="162" t="s">
        <v>8</v>
      </c>
      <c r="B86" s="155"/>
      <c r="C86" s="155"/>
      <c r="D86" s="155"/>
      <c r="E86" s="156"/>
      <c r="F86" s="28">
        <v>50000</v>
      </c>
      <c r="G86" s="29">
        <f t="shared" si="1"/>
        <v>50000</v>
      </c>
      <c r="H86" s="49">
        <f>H85</f>
        <v>50000</v>
      </c>
      <c r="I86" s="49">
        <f>I85</f>
        <v>0</v>
      </c>
      <c r="J86" s="47"/>
      <c r="K86" s="51"/>
      <c r="L86" s="50"/>
      <c r="M86" s="117"/>
    </row>
    <row r="87" spans="1:13" ht="28.5">
      <c r="A87" s="110"/>
      <c r="B87" s="9">
        <v>900</v>
      </c>
      <c r="C87" s="9">
        <v>90095</v>
      </c>
      <c r="D87" s="16">
        <v>6050</v>
      </c>
      <c r="E87" s="10" t="s">
        <v>96</v>
      </c>
      <c r="F87" s="23">
        <v>537380</v>
      </c>
      <c r="G87" s="24">
        <f t="shared" si="1"/>
        <v>400000</v>
      </c>
      <c r="H87" s="35">
        <v>400000</v>
      </c>
      <c r="I87" s="35"/>
      <c r="J87" s="31"/>
      <c r="K87" s="34"/>
      <c r="L87" s="33"/>
      <c r="M87" s="105" t="s">
        <v>11</v>
      </c>
    </row>
    <row r="88" spans="1:13" ht="28.5">
      <c r="A88" s="112"/>
      <c r="B88" s="15"/>
      <c r="C88" s="15"/>
      <c r="D88" s="16"/>
      <c r="E88" s="18" t="s">
        <v>97</v>
      </c>
      <c r="F88" s="23">
        <v>300086</v>
      </c>
      <c r="G88" s="24">
        <f t="shared" si="1"/>
        <v>0</v>
      </c>
      <c r="H88" s="37">
        <v>0</v>
      </c>
      <c r="I88" s="37"/>
      <c r="J88" s="36"/>
      <c r="K88" s="39"/>
      <c r="L88" s="38"/>
      <c r="M88" s="105" t="s">
        <v>11</v>
      </c>
    </row>
    <row r="89" spans="1:13" ht="14.25">
      <c r="A89" s="112"/>
      <c r="B89" s="15"/>
      <c r="C89" s="15"/>
      <c r="D89" s="16"/>
      <c r="E89" s="17" t="s">
        <v>98</v>
      </c>
      <c r="F89" s="23">
        <v>500000</v>
      </c>
      <c r="G89" s="24">
        <f t="shared" si="1"/>
        <v>500000</v>
      </c>
      <c r="H89" s="37">
        <v>500000</v>
      </c>
      <c r="I89" s="37"/>
      <c r="J89" s="36"/>
      <c r="K89" s="39"/>
      <c r="L89" s="38"/>
      <c r="M89" s="105" t="s">
        <v>11</v>
      </c>
    </row>
    <row r="90" spans="1:13" ht="28.5">
      <c r="A90" s="112"/>
      <c r="B90" s="15"/>
      <c r="C90" s="15"/>
      <c r="D90" s="16"/>
      <c r="E90" s="18" t="s">
        <v>13</v>
      </c>
      <c r="F90" s="23">
        <v>240000</v>
      </c>
      <c r="G90" s="24">
        <f t="shared" si="1"/>
        <v>120000</v>
      </c>
      <c r="H90" s="46">
        <v>120000</v>
      </c>
      <c r="I90" s="46"/>
      <c r="J90" s="42"/>
      <c r="K90" s="45"/>
      <c r="L90" s="44"/>
      <c r="M90" s="105" t="s">
        <v>11</v>
      </c>
    </row>
    <row r="91" spans="1:13" ht="28.5">
      <c r="A91" s="102"/>
      <c r="B91" s="90"/>
      <c r="C91" s="90"/>
      <c r="D91" s="16"/>
      <c r="E91" s="18" t="s">
        <v>19</v>
      </c>
      <c r="F91" s="23">
        <v>60000</v>
      </c>
      <c r="G91" s="24">
        <f t="shared" si="1"/>
        <v>0</v>
      </c>
      <c r="H91" s="46"/>
      <c r="I91" s="46"/>
      <c r="J91" s="42"/>
      <c r="K91" s="45"/>
      <c r="L91" s="44"/>
      <c r="M91" s="105" t="s">
        <v>11</v>
      </c>
    </row>
    <row r="92" spans="1:13" ht="42.75">
      <c r="A92" s="102"/>
      <c r="B92" s="90"/>
      <c r="C92" s="90"/>
      <c r="D92" s="16"/>
      <c r="E92" s="18" t="s">
        <v>99</v>
      </c>
      <c r="F92" s="23">
        <v>1025000</v>
      </c>
      <c r="G92" s="24">
        <f t="shared" si="1"/>
        <v>25000</v>
      </c>
      <c r="H92" s="46">
        <v>25000</v>
      </c>
      <c r="I92" s="46"/>
      <c r="J92" s="42"/>
      <c r="K92" s="45"/>
      <c r="L92" s="44"/>
      <c r="M92" s="105" t="s">
        <v>11</v>
      </c>
    </row>
    <row r="93" spans="1:13" ht="28.5">
      <c r="A93" s="102"/>
      <c r="B93" s="90"/>
      <c r="C93" s="90"/>
      <c r="D93" s="16"/>
      <c r="E93" s="18" t="s">
        <v>100</v>
      </c>
      <c r="F93" s="23">
        <v>1025000</v>
      </c>
      <c r="G93" s="24">
        <f t="shared" si="1"/>
        <v>25000</v>
      </c>
      <c r="H93" s="46">
        <v>25000</v>
      </c>
      <c r="I93" s="46"/>
      <c r="J93" s="42"/>
      <c r="K93" s="45"/>
      <c r="L93" s="44"/>
      <c r="M93" s="105" t="s">
        <v>11</v>
      </c>
    </row>
    <row r="94" spans="1:13" ht="29.25" thickBot="1">
      <c r="A94" s="124"/>
      <c r="B94" s="91"/>
      <c r="C94" s="91"/>
      <c r="D94" s="16"/>
      <c r="E94" s="18" t="s">
        <v>101</v>
      </c>
      <c r="F94" s="23">
        <v>25000</v>
      </c>
      <c r="G94" s="95">
        <f t="shared" si="1"/>
        <v>25000</v>
      </c>
      <c r="H94" s="46">
        <v>25000</v>
      </c>
      <c r="I94" s="46"/>
      <c r="J94" s="42"/>
      <c r="K94" s="45"/>
      <c r="L94" s="44"/>
      <c r="M94" s="108" t="s">
        <v>11</v>
      </c>
    </row>
    <row r="95" spans="1:13" ht="22.5" customHeight="1" thickBot="1">
      <c r="A95" s="154" t="s">
        <v>9</v>
      </c>
      <c r="B95" s="155"/>
      <c r="C95" s="155"/>
      <c r="D95" s="155"/>
      <c r="E95" s="156"/>
      <c r="F95" s="28">
        <f>SUM(F87:F94)</f>
        <v>3712466</v>
      </c>
      <c r="G95" s="29">
        <f t="shared" si="1"/>
        <v>1095000</v>
      </c>
      <c r="H95" s="49">
        <f aca="true" t="shared" si="2" ref="H95:M95">SUM(H87:H94)</f>
        <v>1095000</v>
      </c>
      <c r="I95" s="49">
        <f t="shared" si="2"/>
        <v>0</v>
      </c>
      <c r="J95" s="47"/>
      <c r="K95" s="51">
        <f t="shared" si="2"/>
        <v>0</v>
      </c>
      <c r="L95" s="50">
        <f t="shared" si="2"/>
        <v>0</v>
      </c>
      <c r="M95" s="117">
        <f t="shared" si="2"/>
        <v>0</v>
      </c>
    </row>
    <row r="96" spans="1:13" ht="35.25" customHeight="1" thickBot="1">
      <c r="A96" s="114"/>
      <c r="B96" s="16">
        <v>921</v>
      </c>
      <c r="C96" s="16">
        <v>92109</v>
      </c>
      <c r="D96" s="123">
        <v>6050</v>
      </c>
      <c r="E96" s="7" t="s">
        <v>102</v>
      </c>
      <c r="F96" s="26">
        <v>2025000</v>
      </c>
      <c r="G96" s="95">
        <f t="shared" si="1"/>
        <v>25000</v>
      </c>
      <c r="H96" s="53">
        <v>25000</v>
      </c>
      <c r="I96" s="53"/>
      <c r="J96" s="52"/>
      <c r="K96" s="58"/>
      <c r="L96" s="57"/>
      <c r="M96" s="108" t="s">
        <v>11</v>
      </c>
    </row>
    <row r="97" spans="1:13" s="133" customFormat="1" ht="22.5" customHeight="1" thickBot="1">
      <c r="A97" s="154" t="s">
        <v>16</v>
      </c>
      <c r="B97" s="155"/>
      <c r="C97" s="155"/>
      <c r="D97" s="155"/>
      <c r="E97" s="156"/>
      <c r="F97" s="28">
        <f>F96</f>
        <v>2025000</v>
      </c>
      <c r="G97" s="29">
        <f t="shared" si="1"/>
        <v>25000</v>
      </c>
      <c r="H97" s="49">
        <f>SUM(H96:H96)</f>
        <v>25000</v>
      </c>
      <c r="I97" s="49">
        <f>SUM(I96:I96)</f>
        <v>0</v>
      </c>
      <c r="J97" s="47"/>
      <c r="K97" s="51">
        <f>SUM(K96:K96)</f>
        <v>0</v>
      </c>
      <c r="L97" s="50"/>
      <c r="M97" s="117"/>
    </row>
    <row r="98" spans="1:13" ht="35.25" customHeight="1" thickBot="1">
      <c r="A98" s="125"/>
      <c r="B98" s="126">
        <v>926</v>
      </c>
      <c r="C98" s="126">
        <v>92601</v>
      </c>
      <c r="D98" s="123">
        <v>6050</v>
      </c>
      <c r="E98" s="7" t="s">
        <v>103</v>
      </c>
      <c r="F98" s="26">
        <v>2100000</v>
      </c>
      <c r="G98" s="95">
        <f t="shared" si="1"/>
        <v>100000</v>
      </c>
      <c r="H98" s="53">
        <v>100000</v>
      </c>
      <c r="I98" s="53"/>
      <c r="J98" s="52"/>
      <c r="K98" s="55"/>
      <c r="L98" s="57"/>
      <c r="M98" s="115" t="s">
        <v>11</v>
      </c>
    </row>
    <row r="99" spans="1:13" s="133" customFormat="1" ht="22.5" customHeight="1" thickBot="1">
      <c r="A99" s="154" t="s">
        <v>12</v>
      </c>
      <c r="B99" s="155"/>
      <c r="C99" s="155"/>
      <c r="D99" s="155"/>
      <c r="E99" s="137"/>
      <c r="F99" s="28">
        <f>F98</f>
        <v>2100000</v>
      </c>
      <c r="G99" s="29">
        <f t="shared" si="1"/>
        <v>100000</v>
      </c>
      <c r="H99" s="49">
        <f>SUM(H98:H98)</f>
        <v>100000</v>
      </c>
      <c r="I99" s="49">
        <f>SUM(I98)</f>
        <v>0</v>
      </c>
      <c r="J99" s="47"/>
      <c r="K99" s="51">
        <f>SUM(K98)</f>
        <v>0</v>
      </c>
      <c r="L99" s="50"/>
      <c r="M99" s="117"/>
    </row>
    <row r="100" spans="1:17" s="146" customFormat="1" ht="32.25" customHeight="1" thickBot="1">
      <c r="A100" s="138"/>
      <c r="B100" s="139"/>
      <c r="C100" s="140"/>
      <c r="D100" s="152" t="s">
        <v>0</v>
      </c>
      <c r="E100" s="153"/>
      <c r="F100" s="141">
        <f>F16+F47+F49+F51+F53+F56+F58+F62+F68+F64+F66+F82+F84+F86+F95+F97+F99</f>
        <v>78497832</v>
      </c>
      <c r="G100" s="142">
        <f t="shared" si="1"/>
        <v>9262644</v>
      </c>
      <c r="H100" s="141">
        <f>H16+H47+H49+H51+H53+H56+H58+H62+H68+H64+H66+H82+H84+H86+H95+H97+H99</f>
        <v>6612793</v>
      </c>
      <c r="I100" s="141">
        <f>I16+I47+I49+I53+I56+I58+I62+I68+I64+I66+I82+I84+I86+I95+I97+I99</f>
        <v>0</v>
      </c>
      <c r="J100" s="141">
        <f>J16+J47+J49+J53+J56+J58+J62+J68+J64+J66+J82+J84+J86+J95+J97+J99</f>
        <v>0</v>
      </c>
      <c r="K100" s="141">
        <f>K16+K47+K49+K53+K56+K58+K62+K68+K64+K66+K82+K84+K86+K95+K97+K99</f>
        <v>0</v>
      </c>
      <c r="L100" s="141">
        <f>L16+L47+L49+L53+L56+L58+L62+L68+L64+L66+L82+L84+L86+L95+L97+L99</f>
        <v>2649851</v>
      </c>
      <c r="M100" s="143"/>
      <c r="N100" s="144"/>
      <c r="O100" s="145"/>
      <c r="P100" s="144"/>
      <c r="Q100" s="144"/>
    </row>
    <row r="101" spans="4:13" ht="12.75">
      <c r="D101" s="3"/>
      <c r="E101" s="4"/>
      <c r="F101" s="130"/>
      <c r="G101" s="4"/>
      <c r="H101" s="4"/>
      <c r="I101" s="4"/>
      <c r="J101" s="4"/>
      <c r="K101" s="4"/>
      <c r="L101" s="4"/>
      <c r="M101" s="4"/>
    </row>
    <row r="102" spans="4:13" ht="14.25" customHeight="1">
      <c r="D102" s="3"/>
      <c r="E102" s="4"/>
      <c r="F102" s="4"/>
      <c r="G102" s="4"/>
      <c r="H102" s="4"/>
      <c r="I102" s="4"/>
      <c r="J102" s="4"/>
      <c r="K102" s="4"/>
      <c r="L102" s="4"/>
      <c r="M102" s="4"/>
    </row>
    <row r="103" spans="4:13" ht="14.25" customHeight="1">
      <c r="D103" s="3"/>
      <c r="E103" s="4"/>
      <c r="F103" s="130"/>
      <c r="G103" s="4"/>
      <c r="H103" s="4"/>
      <c r="I103" s="4"/>
      <c r="J103" s="4"/>
      <c r="K103" s="4"/>
      <c r="L103" s="4"/>
      <c r="M103" s="4"/>
    </row>
    <row r="104" spans="4:13" ht="18" customHeight="1">
      <c r="D104" s="3"/>
      <c r="E104" s="4"/>
      <c r="F104" s="4"/>
      <c r="G104" s="4"/>
      <c r="H104" s="4"/>
      <c r="I104" s="4"/>
      <c r="J104" s="4"/>
      <c r="K104" s="4"/>
      <c r="L104" s="4"/>
      <c r="M104" s="4"/>
    </row>
    <row r="105" spans="4:13" ht="12.75">
      <c r="D105" s="3"/>
      <c r="E105" s="4"/>
      <c r="F105" s="4"/>
      <c r="G105" s="4"/>
      <c r="H105" s="4"/>
      <c r="I105" s="4"/>
      <c r="J105" s="4"/>
      <c r="K105" s="4"/>
      <c r="L105" s="4"/>
      <c r="M105" s="4"/>
    </row>
    <row r="106" spans="4:13" ht="12.75">
      <c r="D106" s="3"/>
      <c r="E106" s="4"/>
      <c r="F106" s="4"/>
      <c r="G106" s="4"/>
      <c r="H106" s="4"/>
      <c r="I106" s="4"/>
      <c r="J106" s="4"/>
      <c r="K106" s="4"/>
      <c r="L106" s="4"/>
      <c r="M106" s="4"/>
    </row>
    <row r="107" spans="4:13" ht="12.75">
      <c r="D107" s="3"/>
      <c r="E107" s="4"/>
      <c r="F107" s="4"/>
      <c r="G107" s="4"/>
      <c r="H107" s="4"/>
      <c r="I107" s="4"/>
      <c r="J107" s="4"/>
      <c r="K107" s="4"/>
      <c r="L107" s="4"/>
      <c r="M107" s="4"/>
    </row>
  </sheetData>
  <mergeCells count="31">
    <mergeCell ref="A97:E97"/>
    <mergeCell ref="A99:D99"/>
    <mergeCell ref="A82:E82"/>
    <mergeCell ref="A84:E84"/>
    <mergeCell ref="A86:E86"/>
    <mergeCell ref="A95:E95"/>
    <mergeCell ref="A62:E62"/>
    <mergeCell ref="A64:E64"/>
    <mergeCell ref="A66:E66"/>
    <mergeCell ref="A68:E68"/>
    <mergeCell ref="M9:M11"/>
    <mergeCell ref="G9:L9"/>
    <mergeCell ref="F9:F11"/>
    <mergeCell ref="G10:G11"/>
    <mergeCell ref="H10:L10"/>
    <mergeCell ref="A47:E47"/>
    <mergeCell ref="A49:E49"/>
    <mergeCell ref="A9:A11"/>
    <mergeCell ref="B9:B11"/>
    <mergeCell ref="C9:C11"/>
    <mergeCell ref="D9:D11"/>
    <mergeCell ref="J12:K12"/>
    <mergeCell ref="J11:K11"/>
    <mergeCell ref="D6:M6"/>
    <mergeCell ref="D100:E100"/>
    <mergeCell ref="A53:E53"/>
    <mergeCell ref="A51:E51"/>
    <mergeCell ref="A56:E56"/>
    <mergeCell ref="A58:E58"/>
    <mergeCell ref="E9:E11"/>
    <mergeCell ref="A16:E16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2006-11-14T14:38:24Z</cp:lastPrinted>
  <dcterms:created xsi:type="dcterms:W3CDTF">2000-11-14T08:39:01Z</dcterms:created>
  <dcterms:modified xsi:type="dcterms:W3CDTF">2006-11-14T14:38:28Z</dcterms:modified>
  <cp:category/>
  <cp:version/>
  <cp:contentType/>
  <cp:contentStatus/>
</cp:coreProperties>
</file>