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<sst xmlns="http://schemas.openxmlformats.org/spreadsheetml/2006/main" count="56" uniqueCount="56">
  <si>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Rady Miejskiej w Wyszkowie</t>
  </si>
  <si>
    <t>następne</t>
  </si>
  <si>
    <t>kredyty</t>
  </si>
  <si>
    <t>Lp</t>
  </si>
  <si>
    <t>Wyszczególnienie</t>
  </si>
  <si>
    <t>Prognoza</t>
  </si>
  <si>
    <t>Kwota długu na dzień 31.12.2006</t>
  </si>
  <si>
    <t>1.</t>
  </si>
  <si>
    <t>Zobowiązania wg tytułów dłużnych</t>
  </si>
  <si>
    <t>1.1</t>
  </si>
  <si>
    <t>Zaciągnięte zobowiązania ( bez prefinansowania) z tytułu:</t>
  </si>
  <si>
    <t>pożyczek</t>
  </si>
  <si>
    <t>kredytów</t>
  </si>
  <si>
    <t>Planowane w roku budżetowym( bez prefinansowania):</t>
  </si>
  <si>
    <t>pożyczki</t>
  </si>
  <si>
    <t>Pożyczki, kredyty i obligacje na prefinansowanie</t>
  </si>
  <si>
    <t>Planowane zobowiązania</t>
  </si>
  <si>
    <t>2.</t>
  </si>
  <si>
    <t>Obsługa długu</t>
  </si>
  <si>
    <t>1.1.1</t>
  </si>
  <si>
    <t>1.1.2</t>
  </si>
  <si>
    <t>1.2</t>
  </si>
  <si>
    <t>1.2.1</t>
  </si>
  <si>
    <t>1.2.2</t>
  </si>
  <si>
    <t>1.3</t>
  </si>
  <si>
    <t>1.3.1</t>
  </si>
  <si>
    <t>1.3.2</t>
  </si>
  <si>
    <t>2.1</t>
  </si>
  <si>
    <t>Spłata rat kapitałowych z wyłączeniem prefinansowania</t>
  </si>
  <si>
    <t>2.1.1.</t>
  </si>
  <si>
    <t>wykup papierów wartościowych</t>
  </si>
  <si>
    <t>udzielonych poręczeń</t>
  </si>
  <si>
    <t>kredytów i pożyczek</t>
  </si>
  <si>
    <t>2.1.2</t>
  </si>
  <si>
    <t>2.1.3</t>
  </si>
  <si>
    <t xml:space="preserve">2.2. 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</si>
  <si>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</si>
  <si>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</si>
  <si>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</si>
  <si>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</si>
  <si>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</si>
  <si>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</si>
  <si>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Relacja do dochodów ( %):</t>
  </si>
  <si>
    <t>DŁUGU ( ert. 170 ust. 1)</t>
  </si>
  <si>
    <t>długu po uwzględnieniu wyłączeń ( art.. 170 ust.3)</t>
  </si>
  <si>
    <t>spłaty zadłużenia ( ert. 169 ust. 1)</t>
  </si>
  <si>
    <t>spłaty zadłużenia po uwzględnieniu wyłączeń ( art.. 169 ust. 3)</t>
  </si>
  <si>
    <t>6.1</t>
  </si>
  <si>
    <t>6.2</t>
  </si>
  <si>
    <t>6.3</t>
  </si>
  <si>
    <t>6.4</t>
  </si>
  <si>
    <t>Zaciągnięte zobowiązania</t>
  </si>
  <si>
    <t>Załącznik Nr 11</t>
  </si>
  <si>
    <t>do Uchwały</t>
  </si>
  <si>
    <t xml:space="preserve">z dnia </t>
  </si>
  <si>
    <t>Prognoza kwoty długu i spłat na rok 2007 i lata następne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</si>
</sst>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3" xfId="0" applyBorder="1" applyAlignment="1">
      <alignment/>
    </xf>
    <xf numFmtId="3" fontId="0" fillId="0" borderId="4" xfId="0" applyNumberFormat="1" applyFill="1" applyBorder="1" applyAlignment="1">
      <alignment/>
    </xf>
    <xf numFmtId="0" fontId="5" fillId="0" borderId="5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3" fontId="2" fillId="0" borderId="5" xfId="0" applyNumberFormat="1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5.875" style="0" customWidth="1"/>
    <col min="2" max="2" width="50.00390625" style="0" customWidth="1"/>
    <col min="3" max="3" width="15.00390625" style="0" customWidth="1"/>
    <col min="4" max="4" width="10.00390625" style="0" customWidth="1"/>
    <col min="5" max="5" width="10.25390625" style="0" customWidth="1"/>
    <col min="6" max="6" width="10.75390625" style="0" customWidth="1"/>
    <col min="7" max="7" width="10.00390625" style="0" customWidth="1"/>
    <col min="8" max="8" width="11.375" style="0" customWidth="1"/>
    <col min="9" max="9" width="10.125" style="0" bestFit="1" customWidth="1"/>
    <col min="10" max="10" width="9.25390625" style="0" bestFit="1" customWidth="1"/>
  </cols>
  <sheetData>
    <row r="1" ht="12.75">
      <c r="G1" t="s">
        <v>52</v>
      </c>
    </row>
    <row r="2" ht="12.75">
      <c r="G2" t="s">
        <v>53</v>
      </c>
    </row>
    <row r="3" ht="12.75">
      <c r="G3" t="s">
        <v>0</v>
      </c>
    </row>
    <row r="4" ht="12.75">
      <c r="G4" t="s">
        <v>54</v>
      </c>
    </row>
    <row r="5" spans="2:5" ht="15.75">
      <c r="B5" s="30" t="s">
        <v>55</v>
      </c>
      <c r="C5" s="30"/>
      <c r="D5" s="30"/>
      <c r="E5" s="1"/>
    </row>
    <row r="6" ht="12.75">
      <c r="B6" s="6"/>
    </row>
    <row r="7" spans="1:10" ht="12.75">
      <c r="A7" s="28" t="s">
        <v>3</v>
      </c>
      <c r="B7" s="36" t="s">
        <v>4</v>
      </c>
      <c r="C7" s="34" t="s">
        <v>6</v>
      </c>
      <c r="D7" s="31" t="s">
        <v>5</v>
      </c>
      <c r="E7" s="32"/>
      <c r="F7" s="32"/>
      <c r="G7" s="32"/>
      <c r="H7" s="32"/>
      <c r="I7" s="32"/>
      <c r="J7" s="33"/>
    </row>
    <row r="8" spans="1:10" ht="26.25" customHeight="1">
      <c r="A8" s="29"/>
      <c r="B8" s="37"/>
      <c r="C8" s="35"/>
      <c r="D8" s="12">
        <v>2007</v>
      </c>
      <c r="E8" s="12">
        <v>2008</v>
      </c>
      <c r="F8" s="12">
        <v>2009</v>
      </c>
      <c r="G8" s="12">
        <v>2010</v>
      </c>
      <c r="H8" s="12">
        <v>2011</v>
      </c>
      <c r="I8" s="12">
        <v>2012</v>
      </c>
      <c r="J8" s="14" t="s">
        <v>1</v>
      </c>
    </row>
    <row r="9" spans="1:10" ht="12.75">
      <c r="A9" s="2">
        <v>1</v>
      </c>
      <c r="B9" s="5">
        <v>2</v>
      </c>
      <c r="C9" s="2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2">
        <v>9</v>
      </c>
      <c r="J9" s="15">
        <v>10</v>
      </c>
    </row>
    <row r="10" spans="1:10" ht="15">
      <c r="A10" s="16" t="s">
        <v>7</v>
      </c>
      <c r="B10" s="24" t="s">
        <v>8</v>
      </c>
      <c r="C10" s="25">
        <f aca="true" t="shared" si="0" ref="C10:I10">C11+C14+C17</f>
        <v>11090015</v>
      </c>
      <c r="D10" s="25">
        <f t="shared" si="0"/>
        <v>10646407</v>
      </c>
      <c r="E10" s="25">
        <f t="shared" si="0"/>
        <v>10996556</v>
      </c>
      <c r="F10" s="25">
        <f t="shared" si="0"/>
        <v>11996556</v>
      </c>
      <c r="G10" s="25">
        <f t="shared" si="0"/>
        <v>9753688</v>
      </c>
      <c r="H10" s="25">
        <f t="shared" si="0"/>
        <v>7574900</v>
      </c>
      <c r="I10" s="25">
        <f t="shared" si="0"/>
        <v>5860515</v>
      </c>
      <c r="J10" s="21"/>
    </row>
    <row r="11" spans="1:10" ht="25.5">
      <c r="A11" s="4" t="s">
        <v>9</v>
      </c>
      <c r="B11" s="17" t="s">
        <v>10</v>
      </c>
      <c r="C11" s="19">
        <f>SUM(C12:C13)</f>
        <v>8759658</v>
      </c>
      <c r="D11" s="19">
        <f aca="true" t="shared" si="1" ref="D11:J11">SUM(D12:D13)</f>
        <v>7268964</v>
      </c>
      <c r="E11" s="19">
        <f t="shared" si="1"/>
        <v>6436773</v>
      </c>
      <c r="F11" s="19">
        <f t="shared" si="1"/>
        <v>9021358</v>
      </c>
      <c r="G11" s="19">
        <f t="shared" si="1"/>
        <v>9753688</v>
      </c>
      <c r="H11" s="19">
        <f t="shared" si="1"/>
        <v>7574900</v>
      </c>
      <c r="I11" s="19">
        <f t="shared" si="1"/>
        <v>5860515</v>
      </c>
      <c r="J11" s="19">
        <f t="shared" si="1"/>
        <v>0</v>
      </c>
    </row>
    <row r="12" spans="1:10" ht="12.75">
      <c r="A12" s="2" t="s">
        <v>19</v>
      </c>
      <c r="B12" s="3" t="s">
        <v>11</v>
      </c>
      <c r="C12" s="20">
        <v>1883391</v>
      </c>
      <c r="D12" s="22">
        <v>1431885</v>
      </c>
      <c r="E12" s="22">
        <v>1011290</v>
      </c>
      <c r="F12" s="22">
        <v>631280</v>
      </c>
      <c r="G12" s="23">
        <v>283600</v>
      </c>
      <c r="H12" s="23"/>
      <c r="I12" s="23"/>
      <c r="J12" s="7"/>
    </row>
    <row r="13" spans="1:10" ht="12.75">
      <c r="A13" s="2" t="s">
        <v>20</v>
      </c>
      <c r="B13" s="3" t="s">
        <v>12</v>
      </c>
      <c r="C13" s="20">
        <v>6876267</v>
      </c>
      <c r="D13" s="22">
        <v>5837079</v>
      </c>
      <c r="E13" s="22">
        <v>5425483</v>
      </c>
      <c r="F13" s="22">
        <v>8390078</v>
      </c>
      <c r="G13" s="23">
        <v>9470088</v>
      </c>
      <c r="H13" s="23">
        <v>7574900</v>
      </c>
      <c r="I13" s="23">
        <v>5860515</v>
      </c>
      <c r="J13" s="7"/>
    </row>
    <row r="14" spans="1:10" ht="12.75">
      <c r="A14" s="4" t="s">
        <v>21</v>
      </c>
      <c r="B14" s="13" t="s">
        <v>13</v>
      </c>
      <c r="C14" s="9">
        <f>SUM(C15:C16)</f>
        <v>0</v>
      </c>
      <c r="D14" s="9">
        <f aca="true" t="shared" si="2" ref="D14:J14">SUM(D15:D16)</f>
        <v>727592</v>
      </c>
      <c r="E14" s="9">
        <f t="shared" si="2"/>
        <v>4559783</v>
      </c>
      <c r="F14" s="9">
        <f t="shared" si="2"/>
        <v>2975198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</row>
    <row r="15" spans="1:10" ht="12.75">
      <c r="A15" s="2" t="s">
        <v>22</v>
      </c>
      <c r="B15" s="11" t="s">
        <v>14</v>
      </c>
      <c r="C15" s="7"/>
      <c r="D15" s="7"/>
      <c r="E15" s="7"/>
      <c r="F15" s="7"/>
      <c r="G15" s="7"/>
      <c r="H15" s="7"/>
      <c r="I15" s="10"/>
      <c r="J15" s="7"/>
    </row>
    <row r="16" spans="1:10" ht="12.75">
      <c r="A16" s="2" t="s">
        <v>23</v>
      </c>
      <c r="B16" s="11" t="s">
        <v>2</v>
      </c>
      <c r="C16" s="7"/>
      <c r="D16" s="8">
        <v>727592</v>
      </c>
      <c r="E16" s="8">
        <v>4559783</v>
      </c>
      <c r="F16" s="8">
        <v>2975198</v>
      </c>
      <c r="G16" s="7"/>
      <c r="H16" s="7"/>
      <c r="I16" s="7"/>
      <c r="J16" s="7"/>
    </row>
    <row r="17" spans="1:10" ht="12.75">
      <c r="A17" s="4" t="s">
        <v>24</v>
      </c>
      <c r="B17" s="13" t="s">
        <v>15</v>
      </c>
      <c r="C17" s="9">
        <f>SUM(C18:C19)</f>
        <v>2330357</v>
      </c>
      <c r="D17" s="9">
        <f>SUM(D18:D19)</f>
        <v>2649851</v>
      </c>
      <c r="E17" s="9"/>
      <c r="F17" s="9"/>
      <c r="G17" s="9"/>
      <c r="H17" s="9"/>
      <c r="I17" s="9"/>
      <c r="J17" s="7"/>
    </row>
    <row r="18" spans="1:10" ht="12.75">
      <c r="A18" s="2" t="s">
        <v>25</v>
      </c>
      <c r="B18" s="11" t="s">
        <v>51</v>
      </c>
      <c r="C18" s="7">
        <v>2330357</v>
      </c>
      <c r="D18" s="8">
        <v>2649851</v>
      </c>
      <c r="E18" s="8"/>
      <c r="F18" s="8"/>
      <c r="G18" s="7"/>
      <c r="H18" s="7"/>
      <c r="I18" s="7"/>
      <c r="J18" s="7"/>
    </row>
    <row r="19" spans="1:10" ht="12.75">
      <c r="A19" s="2" t="s">
        <v>26</v>
      </c>
      <c r="B19" s="11" t="s">
        <v>16</v>
      </c>
      <c r="C19" s="7">
        <f>SUM(D19:I19)</f>
        <v>0</v>
      </c>
      <c r="D19" s="8"/>
      <c r="E19" s="8"/>
      <c r="F19" s="8"/>
      <c r="G19" s="7"/>
      <c r="H19" s="7"/>
      <c r="I19" s="7"/>
      <c r="J19" s="7"/>
    </row>
    <row r="20" spans="1:10" ht="13.5" customHeight="1">
      <c r="A20" s="4" t="s">
        <v>17</v>
      </c>
      <c r="B20" s="17" t="s">
        <v>18</v>
      </c>
      <c r="C20" s="9">
        <f aca="true" t="shared" si="3" ref="C20:J20">C21+C25+C26</f>
        <v>2492876</v>
      </c>
      <c r="D20" s="9">
        <f t="shared" si="3"/>
        <v>7306494</v>
      </c>
      <c r="E20" s="9">
        <f t="shared" si="3"/>
        <v>2501607</v>
      </c>
      <c r="F20" s="9">
        <f t="shared" si="3"/>
        <v>3040022</v>
      </c>
      <c r="G20" s="9">
        <f t="shared" si="3"/>
        <v>3223692</v>
      </c>
      <c r="H20" s="9">
        <f t="shared" si="3"/>
        <v>3109612</v>
      </c>
      <c r="I20" s="9">
        <f t="shared" si="3"/>
        <v>2545209</v>
      </c>
      <c r="J20" s="9">
        <f t="shared" si="3"/>
        <v>5971395</v>
      </c>
    </row>
    <row r="21" spans="1:10" ht="12.75">
      <c r="A21" s="4" t="s">
        <v>27</v>
      </c>
      <c r="B21" s="13" t="s">
        <v>28</v>
      </c>
      <c r="C21" s="9">
        <f>C22+C23+C24</f>
        <v>1917994</v>
      </c>
      <c r="D21" s="9">
        <f aca="true" t="shared" si="4" ref="D21:J21">D22+D23+D24</f>
        <v>1626286</v>
      </c>
      <c r="E21" s="9">
        <f t="shared" si="4"/>
        <v>1801607</v>
      </c>
      <c r="F21" s="9">
        <f t="shared" si="4"/>
        <v>2340022</v>
      </c>
      <c r="G21" s="9">
        <f t="shared" si="4"/>
        <v>2573692</v>
      </c>
      <c r="H21" s="9">
        <f t="shared" si="4"/>
        <v>2509612</v>
      </c>
      <c r="I21" s="9">
        <f t="shared" si="4"/>
        <v>2045209</v>
      </c>
      <c r="J21" s="9">
        <f t="shared" si="4"/>
        <v>5971395</v>
      </c>
    </row>
    <row r="22" spans="1:10" ht="12.75">
      <c r="A22" s="2" t="s">
        <v>29</v>
      </c>
      <c r="B22" s="11" t="s">
        <v>32</v>
      </c>
      <c r="C22" s="20">
        <v>1809994</v>
      </c>
      <c r="D22" s="8">
        <v>1518286</v>
      </c>
      <c r="E22" s="8">
        <v>1559783</v>
      </c>
      <c r="F22" s="8">
        <v>1975198</v>
      </c>
      <c r="G22" s="7">
        <v>2242868</v>
      </c>
      <c r="H22" s="7">
        <v>2178788</v>
      </c>
      <c r="I22" s="7">
        <v>1714385</v>
      </c>
      <c r="J22" s="7">
        <v>5860515</v>
      </c>
    </row>
    <row r="23" spans="1:10" ht="12.75">
      <c r="A23" s="2" t="s">
        <v>33</v>
      </c>
      <c r="B23" s="11" t="s">
        <v>30</v>
      </c>
      <c r="C23" s="20">
        <f>SUM(D23:J23)</f>
        <v>0</v>
      </c>
      <c r="D23" s="8"/>
      <c r="E23" s="8"/>
      <c r="F23" s="8"/>
      <c r="G23" s="7"/>
      <c r="H23" s="7"/>
      <c r="I23" s="7"/>
      <c r="J23" s="7"/>
    </row>
    <row r="24" spans="1:10" ht="12.75">
      <c r="A24" s="2" t="s">
        <v>34</v>
      </c>
      <c r="B24" s="11" t="s">
        <v>31</v>
      </c>
      <c r="C24" s="20">
        <v>108000</v>
      </c>
      <c r="D24" s="8">
        <v>108000</v>
      </c>
      <c r="E24" s="8">
        <v>241824</v>
      </c>
      <c r="F24" s="8">
        <v>364824</v>
      </c>
      <c r="G24" s="7">
        <v>330824</v>
      </c>
      <c r="H24" s="7">
        <v>330824</v>
      </c>
      <c r="I24" s="7">
        <v>330824</v>
      </c>
      <c r="J24" s="7">
        <v>110880</v>
      </c>
    </row>
    <row r="25" spans="1:10" ht="12.75">
      <c r="A25" s="4" t="s">
        <v>35</v>
      </c>
      <c r="B25" s="13" t="s">
        <v>36</v>
      </c>
      <c r="C25" s="9"/>
      <c r="D25" s="9">
        <v>4980208</v>
      </c>
      <c r="E25" s="9"/>
      <c r="F25" s="9"/>
      <c r="G25" s="9"/>
      <c r="H25" s="9"/>
      <c r="I25" s="8"/>
      <c r="J25" s="7"/>
    </row>
    <row r="26" spans="1:10" ht="12.75">
      <c r="A26" s="4" t="s">
        <v>37</v>
      </c>
      <c r="B26" s="13" t="s">
        <v>38</v>
      </c>
      <c r="C26" s="9">
        <v>574882</v>
      </c>
      <c r="D26" s="9">
        <v>700000</v>
      </c>
      <c r="E26" s="9">
        <v>700000</v>
      </c>
      <c r="F26" s="9">
        <v>700000</v>
      </c>
      <c r="G26" s="9">
        <v>650000</v>
      </c>
      <c r="H26" s="9">
        <v>600000</v>
      </c>
      <c r="I26" s="9">
        <v>500000</v>
      </c>
      <c r="J26" s="7"/>
    </row>
    <row r="27" spans="1:10" ht="12.75">
      <c r="A27" s="4">
        <v>3</v>
      </c>
      <c r="B27" s="13" t="s">
        <v>39</v>
      </c>
      <c r="C27" s="9">
        <v>61650235</v>
      </c>
      <c r="D27" s="9">
        <v>70124428</v>
      </c>
      <c r="E27" s="9">
        <v>70000000</v>
      </c>
      <c r="F27" s="9">
        <v>71000000</v>
      </c>
      <c r="G27" s="9">
        <v>73300000</v>
      </c>
      <c r="H27" s="9">
        <v>74500000</v>
      </c>
      <c r="I27" s="9">
        <v>75500000</v>
      </c>
      <c r="J27" s="9"/>
    </row>
    <row r="28" spans="1:10" ht="12.75">
      <c r="A28" s="4">
        <v>4</v>
      </c>
      <c r="B28" s="13" t="s">
        <v>40</v>
      </c>
      <c r="C28" s="9">
        <v>74493596</v>
      </c>
      <c r="D28" s="9">
        <v>67030969</v>
      </c>
      <c r="E28" s="9">
        <v>73000000</v>
      </c>
      <c r="F28" s="9">
        <v>72000000</v>
      </c>
      <c r="G28" s="9">
        <v>71000000</v>
      </c>
      <c r="H28" s="9">
        <v>72000000</v>
      </c>
      <c r="I28" s="9">
        <v>73500000</v>
      </c>
      <c r="J28" s="9"/>
    </row>
    <row r="29" spans="1:10" ht="12.75">
      <c r="A29" s="4">
        <v>5</v>
      </c>
      <c r="B29" s="13" t="s">
        <v>41</v>
      </c>
      <c r="C29" s="9">
        <f aca="true" t="shared" si="5" ref="C29:I29">C27-C28</f>
        <v>-12843361</v>
      </c>
      <c r="D29" s="9">
        <f t="shared" si="5"/>
        <v>3093459</v>
      </c>
      <c r="E29" s="9">
        <f t="shared" si="5"/>
        <v>-3000000</v>
      </c>
      <c r="F29" s="9">
        <f t="shared" si="5"/>
        <v>-1000000</v>
      </c>
      <c r="G29" s="9">
        <f t="shared" si="5"/>
        <v>2300000</v>
      </c>
      <c r="H29" s="9">
        <f t="shared" si="5"/>
        <v>2500000</v>
      </c>
      <c r="I29" s="9">
        <f t="shared" si="5"/>
        <v>2000000</v>
      </c>
      <c r="J29" s="9"/>
    </row>
    <row r="30" spans="1:10" ht="12.75">
      <c r="A30" s="4">
        <v>6</v>
      </c>
      <c r="B30" s="13" t="s">
        <v>42</v>
      </c>
      <c r="C30" s="9">
        <f>SUM(D30:I30)</f>
        <v>0</v>
      </c>
      <c r="D30" s="9"/>
      <c r="E30" s="9"/>
      <c r="F30" s="9"/>
      <c r="G30" s="9"/>
      <c r="H30" s="9"/>
      <c r="I30" s="9"/>
      <c r="J30" s="9"/>
    </row>
    <row r="31" spans="1:10" ht="24" customHeight="1">
      <c r="A31" s="26" t="s">
        <v>47</v>
      </c>
      <c r="B31" s="27" t="s">
        <v>43</v>
      </c>
      <c r="C31" s="26">
        <f>(C10*100)/C27</f>
        <v>17.98860134109789</v>
      </c>
      <c r="D31" s="26">
        <f aca="true" t="shared" si="6" ref="D31:I31">(D10*100)/D27</f>
        <v>15.182165906579659</v>
      </c>
      <c r="E31" s="26">
        <f t="shared" si="6"/>
        <v>15.709365714285715</v>
      </c>
      <c r="F31" s="26">
        <f t="shared" si="6"/>
        <v>16.896557746478873</v>
      </c>
      <c r="G31" s="26">
        <f t="shared" si="6"/>
        <v>13.306532060027285</v>
      </c>
      <c r="H31" s="26">
        <f t="shared" si="6"/>
        <v>10.16765100671141</v>
      </c>
      <c r="I31" s="26">
        <f t="shared" si="6"/>
        <v>7.762271523178808</v>
      </c>
      <c r="J31" s="26"/>
    </row>
    <row r="32" spans="1:10" ht="24" customHeight="1">
      <c r="A32" s="4" t="s">
        <v>48</v>
      </c>
      <c r="B32" s="13" t="s">
        <v>44</v>
      </c>
      <c r="C32" s="26">
        <f>((C10-C17)*100)/C27</f>
        <v>14.20863683650192</v>
      </c>
      <c r="D32" s="26">
        <f aca="true" t="shared" si="7" ref="D32:I32">((D10-D17)*100)/D27</f>
        <v>11.403381429364387</v>
      </c>
      <c r="E32" s="26">
        <f t="shared" si="7"/>
        <v>15.709365714285715</v>
      </c>
      <c r="F32" s="26">
        <f t="shared" si="7"/>
        <v>16.896557746478873</v>
      </c>
      <c r="G32" s="26">
        <f t="shared" si="7"/>
        <v>13.306532060027285</v>
      </c>
      <c r="H32" s="26">
        <f t="shared" si="7"/>
        <v>10.16765100671141</v>
      </c>
      <c r="I32" s="26">
        <f t="shared" si="7"/>
        <v>7.762271523178808</v>
      </c>
      <c r="J32" s="26"/>
    </row>
    <row r="33" spans="1:10" ht="12.75" customHeight="1">
      <c r="A33" s="4" t="s">
        <v>49</v>
      </c>
      <c r="B33" s="13" t="s">
        <v>45</v>
      </c>
      <c r="C33" s="26">
        <f>(C20*100)/C27</f>
        <v>4.043579071515299</v>
      </c>
      <c r="D33" s="26">
        <f aca="true" t="shared" si="8" ref="D33:I33">(D20*100)/D27</f>
        <v>10.419327769775178</v>
      </c>
      <c r="E33" s="26">
        <f t="shared" si="8"/>
        <v>3.573724285714286</v>
      </c>
      <c r="F33" s="26">
        <f t="shared" si="8"/>
        <v>4.281721126760563</v>
      </c>
      <c r="G33" s="26">
        <f t="shared" si="8"/>
        <v>4.397942701227831</v>
      </c>
      <c r="H33" s="26">
        <f t="shared" si="8"/>
        <v>4.173975838926174</v>
      </c>
      <c r="I33" s="26">
        <f t="shared" si="8"/>
        <v>3.371137748344371</v>
      </c>
      <c r="J33" s="26"/>
    </row>
    <row r="34" spans="1:13" ht="24" customHeight="1">
      <c r="A34" s="4" t="s">
        <v>50</v>
      </c>
      <c r="B34" s="13" t="s">
        <v>46</v>
      </c>
      <c r="C34" s="26">
        <f>((C20-C25)*100)/C27</f>
        <v>4.043579071515299</v>
      </c>
      <c r="D34" s="26">
        <f>((D21+D26)*100)/D27</f>
        <v>3.3173689488062563</v>
      </c>
      <c r="E34" s="26">
        <f>((E20-E25)*100)/E27</f>
        <v>3.573724285714286</v>
      </c>
      <c r="F34" s="26">
        <f>((F20-F25)*100)/F27</f>
        <v>4.281721126760563</v>
      </c>
      <c r="G34" s="26">
        <f>((G20-G25)*100)/G27</f>
        <v>4.397942701227831</v>
      </c>
      <c r="H34" s="26">
        <f>((H20-H25)*100)/H27</f>
        <v>4.173975838926174</v>
      </c>
      <c r="I34" s="26">
        <f>((I20-I25)*100)/I27</f>
        <v>3.371137748344371</v>
      </c>
      <c r="J34" s="26"/>
      <c r="K34" s="18"/>
      <c r="L34" s="18"/>
      <c r="M34" s="18"/>
    </row>
    <row r="35" spans="1:10" ht="11.25" customHeight="1">
      <c r="A35" s="2"/>
      <c r="B35" s="11"/>
      <c r="C35" s="7"/>
      <c r="D35" s="8"/>
      <c r="E35" s="8"/>
      <c r="F35" s="8"/>
      <c r="G35" s="8"/>
      <c r="H35" s="8"/>
      <c r="I35" s="8"/>
      <c r="J35" s="7"/>
    </row>
  </sheetData>
  <mergeCells count="5">
    <mergeCell ref="A7:A8"/>
    <mergeCell ref="B5:D5"/>
    <mergeCell ref="D7:J7"/>
    <mergeCell ref="C7:C8"/>
    <mergeCell ref="B7:B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a</cp:lastModifiedBy>
  <cp:lastPrinted>2006-11-15T10:42:13Z</cp:lastPrinted>
  <dcterms:created xsi:type="dcterms:W3CDTF">2001-11-12T16:47:39Z</dcterms:created>
  <dcterms:modified xsi:type="dcterms:W3CDTF">2006-11-15T10:42:16Z</dcterms:modified>
  <cp:category/>
  <cp:version/>
  <cp:contentType/>
  <cp:contentStatus/>
</cp:coreProperties>
</file>