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<sst xmlns="http://schemas.openxmlformats.org/spreadsheetml/2006/main" count="200" uniqueCount="118">
  <si>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</si>
  <si>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</si>
  <si>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</si>
  <si>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</si>
  <si>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</si>
  <si>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</si>
  <si>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</si>
  <si>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</si>
  <si>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</si>
  <si>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</si>
  <si>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</si>
  <si>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</si>
  <si>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</si>
  <si>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</si>
  <si>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</si>
  <si>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</si>
  <si>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</si>
  <si>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</si>
  <si>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</si>
  <si>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>Budowa wodociągu w Lucynowie (teren scalenia)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</si>
  <si>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</si>
  <si>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</si>
  <si>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</si>
  <si>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</si>
  <si>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</si>
  <si>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</si>
  <si>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</si>
  <si>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obwodnicy śródmiejskiej Wyszkowa - etap III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</si>
  <si>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</si>
  <si>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</si>
  <si>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</si>
  <si>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</si>
  <si>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</si>
  <si>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</si>
  <si>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</si>
  <si>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</si>
  <si>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</si>
  <si>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 xml:space="preserve">Budowa drogi w miejscowości Łosinno 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</si>
  <si>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</si>
  <si>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</si>
  <si>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</si>
  <si>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</si>
  <si>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</si>
  <si>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</si>
  <si>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</si>
  <si>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Informatyzacja gminy Wyszków</t>
  </si>
  <si>
    <t>Ogółem rozdz.80101</t>
  </si>
  <si>
    <t>Budowa Centum Pomocy Społecznej</t>
  </si>
  <si>
    <t>Ogółem rozdz. 85295</t>
  </si>
  <si>
    <t>Budowa kanalizacji sanitarnej Leszczydół Nowiny- etap II a</t>
  </si>
  <si>
    <t>Budowa kanalizacji sanitarnej w Olszance i Sitnie</t>
  </si>
  <si>
    <t>Budowa kanalizacji sanitarnej w Rybnie, Rybienku Starym, Tulewie Gónym i Dolnym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</si>
  <si>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</si>
  <si>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</si>
  <si>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</si>
  <si>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Budowa sieci tras rowerowych , pieszych i konnych w gminie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</si>
  <si>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</si>
  <si>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</si>
  <si>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</si>
  <si>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</si>
  <si>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</si>
  <si>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</si>
  <si>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</si>
  <si>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</si>
  <si>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</si>
  <si>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</si>
  <si>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ulicy Stolarskiej</t>
  </si>
  <si>
    <t>Budowa ulicy Rynek w Kamieńczyku</t>
  </si>
  <si>
    <t>Budowa ulic serwisowych do I etapu obwodnicy śródmiejskiej</t>
  </si>
  <si>
    <t>Budowa ulic Spokojnej i Piaski w Kamieńczyku</t>
  </si>
  <si>
    <t>Ogółem rozdz.90095</t>
  </si>
  <si>
    <t>rok budżetowy 2008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</si>
  <si>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</si>
  <si>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</si>
  <si>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</si>
  <si>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</si>
  <si>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</si>
  <si>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</si>
  <si>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</si>
  <si>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</si>
  <si>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 xml:space="preserve">Budowa ulicy Żytniej </t>
  </si>
  <si>
    <t>Budowa boisk sportowych przy Zespole Szkól na os. Polonez</t>
  </si>
  <si>
    <t>Remont ulicy Gen. J. Sowińskiego</t>
  </si>
  <si>
    <t>Dotacja celowa na pomoc finansową udzielaną między jednostkami samorządu terytorialnego na dofinansowanie własnych zadań inwestycyjnych i zakupów inw.</t>
  </si>
  <si>
    <t>Ogółem rozdz60014</t>
  </si>
  <si>
    <t>Budowa boiska piłkarskiego</t>
  </si>
  <si>
    <t>Modernizacja ulicy dojazdowej do Gimnazjum Nr 2</t>
  </si>
  <si>
    <t>Przebudowa ulicy Prostej</t>
  </si>
  <si>
    <t>Budowa ciągu pieszo - jezdnego wzdłuż ul. Piłsudskiego</t>
  </si>
  <si>
    <t>Przebudowa ulicy Kowalskiego</t>
  </si>
  <si>
    <t>Budowa ulicy Lipowej</t>
  </si>
  <si>
    <t>Przebudowa ulicy Centralnej</t>
  </si>
  <si>
    <t>Przebudowa ulic Kościelnej i Strumykowej</t>
  </si>
  <si>
    <t>Modernizacja ul. Pułtuskiej na odcinku od  ul. Okrzei do ul.Sowińskiego</t>
  </si>
  <si>
    <t>Przebudowa ulicy Radosnej</t>
  </si>
  <si>
    <t>Dotacja celowa dla ZADM</t>
  </si>
  <si>
    <t>Ogółem rozdz. 70001</t>
  </si>
  <si>
    <t>Zakup budynku na cele lokali socjalnych</t>
  </si>
  <si>
    <t xml:space="preserve">Zakup gruntów </t>
  </si>
  <si>
    <t>Ogółem rozdz. 70005</t>
  </si>
  <si>
    <t>Komputeryzacja Urzędu Miejskiego</t>
  </si>
  <si>
    <t>Modernizacja Szkoły Podstawowej w Leszczydole Nowinach</t>
  </si>
  <si>
    <t>Budowa wodociągu na os. Struga</t>
  </si>
  <si>
    <t>Ogółem rozdz.90001</t>
  </si>
  <si>
    <t>Budowa linii zasilających i oświetlenia ulicznego</t>
  </si>
  <si>
    <t xml:space="preserve">Budowa chodników </t>
  </si>
  <si>
    <t>Budowa infrastruktury w ramach czynów społecznych</t>
  </si>
  <si>
    <t>Załącznik Nr 3a</t>
  </si>
  <si>
    <t>Budowa ulic na Osi. Zakręzie</t>
  </si>
  <si>
    <t>Budowa ogrodzenia - ogródek jordanowski</t>
  </si>
  <si>
    <t>Zadania inwestycyjne w 2008 r.</t>
  </si>
  <si>
    <t>z dnia 28 grudnia 2007 r.</t>
  </si>
  <si>
    <t>Przewodniczący Rady</t>
  </si>
  <si>
    <t xml:space="preserve">    Marek Głowacki</t>
  </si>
  <si>
    <t>Budowa kanalizacji sanitarnej w Leszczydole Starym, Leszczydole Pustkach</t>
  </si>
  <si>
    <t>Budowa sali gimnastycznej przy Szkole Podstawowej w Leszczydole Starym</t>
  </si>
  <si>
    <t>Budowa boiska sportowego wielofunkcyjnego przy Szkole Podstawowej Nr 5</t>
  </si>
  <si>
    <t>do Uchwały Nr XIX/125/2007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</si>
</sst>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6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3" fontId="5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wrapText="1"/>
    </xf>
    <xf numFmtId="3" fontId="5" fillId="0" borderId="30" xfId="0" applyNumberFormat="1" applyFont="1" applyFill="1" applyBorder="1" applyAlignment="1">
      <alignment horizontal="right" wrapText="1"/>
    </xf>
    <xf numFmtId="0" fontId="3" fillId="0" borderId="3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3" fillId="0" borderId="33" xfId="0" applyFont="1" applyFill="1" applyBorder="1" applyAlignment="1">
      <alignment wrapText="1"/>
    </xf>
    <xf numFmtId="0" fontId="5" fillId="0" borderId="24" xfId="0" applyFont="1" applyFill="1" applyBorder="1" applyAlignment="1">
      <alignment/>
    </xf>
    <xf numFmtId="3" fontId="3" fillId="0" borderId="34" xfId="0" applyNumberFormat="1" applyFont="1" applyFill="1" applyBorder="1" applyAlignment="1">
      <alignment horizontal="right" wrapText="1"/>
    </xf>
    <xf numFmtId="3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 horizontal="right" wrapText="1"/>
    </xf>
    <xf numFmtId="3" fontId="5" fillId="0" borderId="38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40" xfId="0" applyFont="1" applyFill="1" applyBorder="1" applyAlignment="1">
      <alignment wrapText="1"/>
    </xf>
    <xf numFmtId="0" fontId="3" fillId="0" borderId="40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3" fillId="0" borderId="41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right" wrapText="1"/>
    </xf>
    <xf numFmtId="3" fontId="5" fillId="0" borderId="44" xfId="0" applyNumberFormat="1" applyFont="1" applyFill="1" applyBorder="1" applyAlignment="1">
      <alignment horizontal="right" wrapText="1"/>
    </xf>
    <xf numFmtId="3" fontId="5" fillId="0" borderId="45" xfId="0" applyNumberFormat="1" applyFont="1" applyFill="1" applyBorder="1" applyAlignment="1">
      <alignment horizontal="right" wrapText="1"/>
    </xf>
    <xf numFmtId="3" fontId="5" fillId="0" borderId="46" xfId="0" applyNumberFormat="1" applyFont="1" applyFill="1" applyBorder="1" applyAlignment="1">
      <alignment wrapText="1"/>
    </xf>
    <xf numFmtId="3" fontId="5" fillId="0" borderId="44" xfId="0" applyNumberFormat="1" applyFont="1" applyFill="1" applyBorder="1" applyAlignment="1">
      <alignment wrapText="1"/>
    </xf>
    <xf numFmtId="3" fontId="5" fillId="0" borderId="47" xfId="0" applyNumberFormat="1" applyFont="1" applyFill="1" applyBorder="1" applyAlignment="1">
      <alignment wrapText="1"/>
    </xf>
    <xf numFmtId="0" fontId="3" fillId="0" borderId="48" xfId="0" applyFont="1" applyFill="1" applyBorder="1" applyAlignment="1">
      <alignment horizont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wrapText="1"/>
    </xf>
    <xf numFmtId="3" fontId="3" fillId="0" borderId="52" xfId="0" applyNumberFormat="1" applyFont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wrapText="1"/>
    </xf>
    <xf numFmtId="3" fontId="5" fillId="0" borderId="56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0" fontId="5" fillId="0" borderId="59" xfId="0" applyFont="1" applyFill="1" applyBorder="1" applyAlignment="1">
      <alignment horizontal="center" wrapText="1"/>
    </xf>
    <xf numFmtId="3" fontId="5" fillId="0" borderId="60" xfId="0" applyNumberFormat="1" applyFont="1" applyBorder="1" applyAlignment="1">
      <alignment horizontal="right" wrapText="1"/>
    </xf>
    <xf numFmtId="3" fontId="5" fillId="0" borderId="61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63" xfId="0" applyNumberFormat="1" applyFont="1" applyFill="1" applyBorder="1" applyAlignment="1">
      <alignment/>
    </xf>
    <xf numFmtId="3" fontId="5" fillId="0" borderId="64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0" fontId="5" fillId="0" borderId="66" xfId="0" applyFont="1" applyFill="1" applyBorder="1" applyAlignment="1">
      <alignment horizontal="center" wrapText="1"/>
    </xf>
    <xf numFmtId="3" fontId="3" fillId="0" borderId="54" xfId="0" applyNumberFormat="1" applyFont="1" applyBorder="1" applyAlignment="1">
      <alignment/>
    </xf>
    <xf numFmtId="3" fontId="3" fillId="0" borderId="37" xfId="0" applyNumberFormat="1" applyFont="1" applyFill="1" applyBorder="1" applyAlignment="1">
      <alignment horizontal="right" wrapText="1"/>
    </xf>
    <xf numFmtId="3" fontId="3" fillId="0" borderId="67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0" fontId="3" fillId="0" borderId="68" xfId="0" applyFont="1" applyBorder="1" applyAlignment="1">
      <alignment/>
    </xf>
    <xf numFmtId="3" fontId="3" fillId="0" borderId="49" xfId="0" applyNumberFormat="1" applyFont="1" applyBorder="1" applyAlignment="1">
      <alignment/>
    </xf>
    <xf numFmtId="0" fontId="3" fillId="0" borderId="69" xfId="0" applyFont="1" applyBorder="1" applyAlignment="1">
      <alignment/>
    </xf>
    <xf numFmtId="3" fontId="5" fillId="0" borderId="70" xfId="0" applyNumberFormat="1" applyFont="1" applyFill="1" applyBorder="1" applyAlignment="1">
      <alignment/>
    </xf>
    <xf numFmtId="3" fontId="3" fillId="0" borderId="69" xfId="0" applyNumberFormat="1" applyFont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73" xfId="0" applyNumberFormat="1" applyFont="1" applyFill="1" applyBorder="1" applyAlignment="1">
      <alignment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3" fontId="3" fillId="0" borderId="50" xfId="0" applyNumberFormat="1" applyFont="1" applyBorder="1" applyAlignment="1">
      <alignment/>
    </xf>
    <xf numFmtId="3" fontId="3" fillId="0" borderId="76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/>
    </xf>
    <xf numFmtId="0" fontId="3" fillId="0" borderId="51" xfId="0" applyFont="1" applyBorder="1" applyAlignment="1">
      <alignment wrapText="1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3" fontId="3" fillId="0" borderId="27" xfId="0" applyNumberFormat="1" applyFont="1" applyFill="1" applyBorder="1" applyAlignment="1">
      <alignment wrapText="1"/>
    </xf>
    <xf numFmtId="3" fontId="3" fillId="0" borderId="32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3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7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5" fillId="0" borderId="78" xfId="0" applyNumberFormat="1" applyFont="1" applyFill="1" applyBorder="1" applyAlignment="1">
      <alignment horizontal="right" wrapText="1"/>
    </xf>
    <xf numFmtId="0" fontId="3" fillId="0" borderId="79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3" fontId="5" fillId="0" borderId="70" xfId="0" applyNumberFormat="1" applyFont="1" applyFill="1" applyBorder="1" applyAlignment="1">
      <alignment wrapText="1"/>
    </xf>
    <xf numFmtId="3" fontId="3" fillId="0" borderId="73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80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horizontal="right" wrapText="1"/>
    </xf>
    <xf numFmtId="3" fontId="5" fillId="0" borderId="81" xfId="0" applyNumberFormat="1" applyFont="1" applyFill="1" applyBorder="1" applyAlignment="1">
      <alignment/>
    </xf>
    <xf numFmtId="0" fontId="5" fillId="0" borderId="8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83" xfId="0" applyNumberFormat="1" applyFont="1" applyFill="1" applyBorder="1" applyAlignment="1">
      <alignment/>
    </xf>
    <xf numFmtId="3" fontId="5" fillId="0" borderId="84" xfId="0" applyNumberFormat="1" applyFont="1" applyFill="1" applyBorder="1" applyAlignment="1">
      <alignment/>
    </xf>
    <xf numFmtId="3" fontId="5" fillId="0" borderId="85" xfId="0" applyNumberFormat="1" applyFont="1" applyFill="1" applyBorder="1" applyAlignment="1">
      <alignment/>
    </xf>
    <xf numFmtId="3" fontId="5" fillId="0" borderId="86" xfId="0" applyNumberFormat="1" applyFont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3" fontId="5" fillId="0" borderId="86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5" fillId="0" borderId="88" xfId="0" applyNumberFormat="1" applyFont="1" applyFill="1" applyBorder="1" applyAlignment="1">
      <alignment/>
    </xf>
    <xf numFmtId="3" fontId="5" fillId="0" borderId="66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5" fillId="0" borderId="8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3" fillId="0" borderId="90" xfId="0" applyNumberFormat="1" applyFont="1" applyFill="1" applyBorder="1" applyAlignment="1">
      <alignment horizontal="right" wrapText="1"/>
    </xf>
    <xf numFmtId="0" fontId="3" fillId="0" borderId="68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91" xfId="0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92" xfId="0" applyFont="1" applyBorder="1" applyAlignment="1">
      <alignment/>
    </xf>
    <xf numFmtId="0" fontId="3" fillId="0" borderId="93" xfId="0" applyFont="1" applyFill="1" applyBorder="1" applyAlignment="1">
      <alignment/>
    </xf>
    <xf numFmtId="0" fontId="3" fillId="0" borderId="94" xfId="0" applyFont="1" applyFill="1" applyBorder="1" applyAlignment="1">
      <alignment wrapText="1"/>
    </xf>
    <xf numFmtId="0" fontId="3" fillId="0" borderId="3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8" xfId="0" applyFont="1" applyFill="1" applyBorder="1" applyAlignment="1">
      <alignment wrapText="1"/>
    </xf>
    <xf numFmtId="3" fontId="3" fillId="0" borderId="38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center" wrapText="1"/>
    </xf>
    <xf numFmtId="0" fontId="3" fillId="0" borderId="95" xfId="0" applyFont="1" applyBorder="1" applyAlignment="1">
      <alignment wrapText="1"/>
    </xf>
    <xf numFmtId="3" fontId="3" fillId="0" borderId="96" xfId="0" applyNumberFormat="1" applyFont="1" applyFill="1" applyBorder="1" applyAlignment="1">
      <alignment horizontal="right" wrapText="1"/>
    </xf>
    <xf numFmtId="3" fontId="3" fillId="0" borderId="31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0" fontId="5" fillId="0" borderId="97" xfId="0" applyFont="1" applyFill="1" applyBorder="1" applyAlignment="1">
      <alignment horizontal="center" wrapText="1"/>
    </xf>
    <xf numFmtId="0" fontId="3" fillId="0" borderId="93" xfId="0" applyFont="1" applyFill="1" applyBorder="1" applyAlignment="1">
      <alignment horizontal="center"/>
    </xf>
    <xf numFmtId="3" fontId="3" fillId="0" borderId="98" xfId="0" applyNumberFormat="1" applyFont="1" applyFill="1" applyBorder="1" applyAlignment="1">
      <alignment horizontal="right" wrapText="1"/>
    </xf>
    <xf numFmtId="3" fontId="3" fillId="0" borderId="99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3" fontId="3" fillId="0" borderId="73" xfId="0" applyNumberFormat="1" applyFont="1" applyFill="1" applyBorder="1" applyAlignment="1">
      <alignment horizontal="right" wrapText="1"/>
    </xf>
    <xf numFmtId="3" fontId="3" fillId="0" borderId="100" xfId="0" applyNumberFormat="1" applyFont="1" applyBorder="1" applyAlignment="1">
      <alignment/>
    </xf>
    <xf numFmtId="0" fontId="3" fillId="0" borderId="101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96" xfId="0" applyFont="1" applyFill="1" applyBorder="1" applyAlignment="1">
      <alignment horizontal="center"/>
    </xf>
    <xf numFmtId="0" fontId="3" fillId="0" borderId="104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3" fontId="5" fillId="0" borderId="77" xfId="0" applyNumberFormat="1" applyFont="1" applyFill="1" applyBorder="1" applyAlignment="1">
      <alignment/>
    </xf>
    <xf numFmtId="3" fontId="3" fillId="0" borderId="106" xfId="0" applyNumberFormat="1" applyFont="1" applyFill="1" applyBorder="1" applyAlignment="1">
      <alignment/>
    </xf>
    <xf numFmtId="3" fontId="3" fillId="0" borderId="107" xfId="0" applyNumberFormat="1" applyFont="1" applyFill="1" applyBorder="1" applyAlignment="1">
      <alignment/>
    </xf>
    <xf numFmtId="3" fontId="3" fillId="0" borderId="108" xfId="0" applyNumberFormat="1" applyFont="1" applyFill="1" applyBorder="1" applyAlignment="1">
      <alignment/>
    </xf>
    <xf numFmtId="0" fontId="3" fillId="0" borderId="8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3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30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110" xfId="0" applyFont="1" applyBorder="1" applyAlignment="1">
      <alignment wrapText="1"/>
    </xf>
    <xf numFmtId="0" fontId="5" fillId="0" borderId="111" xfId="0" applyFont="1" applyBorder="1" applyAlignment="1">
      <alignment/>
    </xf>
    <xf numFmtId="0" fontId="5" fillId="0" borderId="112" xfId="0" applyFont="1" applyBorder="1" applyAlignment="1">
      <alignment/>
    </xf>
    <xf numFmtId="0" fontId="3" fillId="0" borderId="10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13" xfId="0" applyFont="1" applyBorder="1" applyAlignment="1">
      <alignment horizontal="center"/>
    </xf>
    <xf numFmtId="0" fontId="5" fillId="0" borderId="45" xfId="0" applyFont="1" applyBorder="1" applyAlignment="1">
      <alignment wrapText="1"/>
    </xf>
    <xf numFmtId="0" fontId="3" fillId="0" borderId="11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75" zoomScaleNormal="75" workbookViewId="0" topLeftCell="A1">
      <selection activeCell="E1" sqref="E1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49.75390625" style="1" customWidth="1"/>
    <col min="6" max="6" width="15.375" style="1" customWidth="1"/>
    <col min="7" max="7" width="15.125" style="1" customWidth="1"/>
    <col min="8" max="9" width="13.375" style="1" customWidth="1"/>
    <col min="10" max="10" width="4.25390625" style="1" customWidth="1"/>
    <col min="11" max="12" width="13.375" style="1" customWidth="1"/>
    <col min="13" max="13" width="20.375" style="1" customWidth="1"/>
    <col min="14" max="14" width="9.125" style="1" customWidth="1"/>
    <col min="15" max="15" width="10.00390625" style="1" customWidth="1"/>
    <col min="16" max="16384" width="9.125" style="1" customWidth="1"/>
  </cols>
  <sheetData>
    <row r="1" spans="12:13" ht="14.25">
      <c r="L1" s="142" t="s">
        <v>107</v>
      </c>
      <c r="M1" s="142"/>
    </row>
    <row r="2" spans="12:13" ht="14.25">
      <c r="L2" s="142" t="s">
        <v>117</v>
      </c>
      <c r="M2" s="142"/>
    </row>
    <row r="3" spans="12:13" ht="14.25">
      <c r="L3" s="142" t="s">
        <v>0</v>
      </c>
      <c r="M3" s="142"/>
    </row>
    <row r="4" spans="12:13" ht="14.25">
      <c r="L4" s="142" t="s">
        <v>111</v>
      </c>
      <c r="M4" s="142"/>
    </row>
    <row r="5" spans="5:13" ht="12">
      <c r="E5" s="1" t="s">
        <v>1</v>
      </c>
      <c r="L5" s="143"/>
      <c r="M5" s="143"/>
    </row>
    <row r="7" spans="4:15" ht="15.75">
      <c r="D7" s="235" t="s">
        <v>110</v>
      </c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4:13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</row>
    <row r="9" ht="12.75" customHeight="1" hidden="1"/>
    <row r="10" spans="1:13" ht="15" thickBot="1">
      <c r="A10" s="246" t="s">
        <v>2</v>
      </c>
      <c r="B10" s="247" t="s">
        <v>3</v>
      </c>
      <c r="C10" s="247" t="s">
        <v>4</v>
      </c>
      <c r="D10" s="248" t="s">
        <v>5</v>
      </c>
      <c r="E10" s="249" t="s">
        <v>6</v>
      </c>
      <c r="F10" s="233" t="s">
        <v>7</v>
      </c>
      <c r="G10" s="234" t="s">
        <v>8</v>
      </c>
      <c r="H10" s="234"/>
      <c r="I10" s="234"/>
      <c r="J10" s="234"/>
      <c r="K10" s="234"/>
      <c r="L10" s="234"/>
      <c r="M10" s="233" t="s">
        <v>9</v>
      </c>
    </row>
    <row r="11" spans="1:13" ht="15.75" thickBot="1">
      <c r="A11" s="246"/>
      <c r="B11" s="247"/>
      <c r="C11" s="247"/>
      <c r="D11" s="247"/>
      <c r="E11" s="249"/>
      <c r="F11" s="233"/>
      <c r="G11" s="250" t="s">
        <v>71</v>
      </c>
      <c r="H11" s="251" t="s">
        <v>10</v>
      </c>
      <c r="I11" s="251"/>
      <c r="J11" s="251"/>
      <c r="K11" s="251"/>
      <c r="L11" s="251"/>
      <c r="M11" s="233"/>
    </row>
    <row r="12" spans="1:13" ht="75">
      <c r="A12" s="246"/>
      <c r="B12" s="247"/>
      <c r="C12" s="247"/>
      <c r="D12" s="247"/>
      <c r="E12" s="249"/>
      <c r="F12" s="233"/>
      <c r="G12" s="250"/>
      <c r="H12" s="144" t="s">
        <v>11</v>
      </c>
      <c r="I12" s="144" t="s">
        <v>12</v>
      </c>
      <c r="J12" s="252" t="s">
        <v>13</v>
      </c>
      <c r="K12" s="252"/>
      <c r="L12" s="145" t="s">
        <v>14</v>
      </c>
      <c r="M12" s="233"/>
    </row>
    <row r="13" spans="1:13" ht="14.25">
      <c r="A13" s="146">
        <v>1</v>
      </c>
      <c r="B13" s="4">
        <v>2</v>
      </c>
      <c r="C13" s="4">
        <v>3</v>
      </c>
      <c r="D13" s="4">
        <v>4</v>
      </c>
      <c r="E13" s="5">
        <v>5</v>
      </c>
      <c r="F13" s="141">
        <v>7</v>
      </c>
      <c r="G13" s="6">
        <v>8</v>
      </c>
      <c r="H13" s="7">
        <v>9</v>
      </c>
      <c r="I13" s="7">
        <v>10</v>
      </c>
      <c r="J13" s="242">
        <v>11</v>
      </c>
      <c r="K13" s="242"/>
      <c r="L13" s="8">
        <v>12</v>
      </c>
      <c r="M13" s="9">
        <v>16</v>
      </c>
    </row>
    <row r="14" spans="1:13" ht="15.75" customHeight="1">
      <c r="A14" s="146">
        <v>1</v>
      </c>
      <c r="B14" s="10" t="s">
        <v>15</v>
      </c>
      <c r="C14" s="10" t="s">
        <v>16</v>
      </c>
      <c r="D14" s="10" t="s">
        <v>17</v>
      </c>
      <c r="E14" s="77" t="s">
        <v>19</v>
      </c>
      <c r="F14" s="16">
        <v>350000</v>
      </c>
      <c r="G14" s="66">
        <f>H14+I14+K14+L14</f>
        <v>337840</v>
      </c>
      <c r="H14" s="12">
        <v>337840</v>
      </c>
      <c r="I14" s="12"/>
      <c r="J14" s="14"/>
      <c r="K14" s="15"/>
      <c r="L14" s="16"/>
      <c r="M14" s="17" t="s">
        <v>18</v>
      </c>
    </row>
    <row r="15" spans="1:13" ht="15.75" customHeight="1">
      <c r="A15" s="161">
        <v>2</v>
      </c>
      <c r="B15" s="147"/>
      <c r="C15" s="147"/>
      <c r="D15" s="10" t="s">
        <v>17</v>
      </c>
      <c r="E15" s="78" t="s">
        <v>20</v>
      </c>
      <c r="F15" s="16">
        <v>1915000</v>
      </c>
      <c r="G15" s="66">
        <f>H15+I15+K15+L15</f>
        <v>100000</v>
      </c>
      <c r="H15" s="36">
        <v>100000</v>
      </c>
      <c r="I15" s="36"/>
      <c r="J15" s="35"/>
      <c r="K15" s="37"/>
      <c r="L15" s="38"/>
      <c r="M15" s="17" t="s">
        <v>18</v>
      </c>
    </row>
    <row r="16" spans="1:13" ht="33.75" customHeight="1">
      <c r="A16" s="161">
        <v>3</v>
      </c>
      <c r="B16" s="147"/>
      <c r="C16" s="147"/>
      <c r="D16" s="10" t="s">
        <v>17</v>
      </c>
      <c r="E16" s="140" t="s">
        <v>49</v>
      </c>
      <c r="F16" s="34">
        <v>319189</v>
      </c>
      <c r="G16" s="66"/>
      <c r="H16" s="32"/>
      <c r="I16" s="32"/>
      <c r="J16" s="31"/>
      <c r="K16" s="33"/>
      <c r="L16" s="34"/>
      <c r="M16" s="17" t="s">
        <v>18</v>
      </c>
    </row>
    <row r="17" spans="1:13" ht="15.75" customHeight="1">
      <c r="A17" s="161">
        <v>4</v>
      </c>
      <c r="B17" s="147"/>
      <c r="C17" s="147"/>
      <c r="D17" s="10" t="s">
        <v>17</v>
      </c>
      <c r="E17" s="30" t="s">
        <v>50</v>
      </c>
      <c r="F17" s="31">
        <v>1259083</v>
      </c>
      <c r="G17" s="66">
        <f aca="true" t="shared" si="0" ref="G17:G22">H17+I17+K17+L17</f>
        <v>0</v>
      </c>
      <c r="H17" s="32"/>
      <c r="I17" s="32"/>
      <c r="J17" s="31"/>
      <c r="K17" s="33"/>
      <c r="L17" s="34"/>
      <c r="M17" s="17" t="s">
        <v>18</v>
      </c>
    </row>
    <row r="18" spans="1:13" ht="31.5" customHeight="1">
      <c r="A18" s="161">
        <v>5</v>
      </c>
      <c r="B18" s="147"/>
      <c r="C18" s="147"/>
      <c r="D18" s="10" t="s">
        <v>17</v>
      </c>
      <c r="E18" s="30" t="s">
        <v>51</v>
      </c>
      <c r="F18" s="31">
        <v>6089440</v>
      </c>
      <c r="G18" s="66">
        <f t="shared" si="0"/>
        <v>250000</v>
      </c>
      <c r="H18" s="32">
        <v>37500</v>
      </c>
      <c r="I18" s="32"/>
      <c r="J18" s="31"/>
      <c r="K18" s="33"/>
      <c r="L18" s="34">
        <v>212500</v>
      </c>
      <c r="M18" s="17" t="s">
        <v>18</v>
      </c>
    </row>
    <row r="19" spans="1:13" ht="45" customHeight="1">
      <c r="A19" s="161">
        <v>6</v>
      </c>
      <c r="B19" s="147"/>
      <c r="C19" s="147"/>
      <c r="D19" s="10" t="s">
        <v>17</v>
      </c>
      <c r="E19" s="30" t="s">
        <v>79</v>
      </c>
      <c r="F19" s="31">
        <v>2020252</v>
      </c>
      <c r="G19" s="66">
        <f t="shared" si="0"/>
        <v>0</v>
      </c>
      <c r="H19" s="32"/>
      <c r="I19" s="32"/>
      <c r="J19" s="31"/>
      <c r="K19" s="33"/>
      <c r="L19" s="34"/>
      <c r="M19" s="17" t="s">
        <v>18</v>
      </c>
    </row>
    <row r="20" spans="1:13" ht="30.75" customHeight="1">
      <c r="A20" s="161">
        <v>7</v>
      </c>
      <c r="B20" s="147"/>
      <c r="C20" s="147"/>
      <c r="D20" s="10" t="s">
        <v>17</v>
      </c>
      <c r="E20" s="30" t="s">
        <v>78</v>
      </c>
      <c r="F20" s="31">
        <v>10410588</v>
      </c>
      <c r="G20" s="66">
        <f t="shared" si="0"/>
        <v>250000</v>
      </c>
      <c r="H20" s="32">
        <v>250000</v>
      </c>
      <c r="I20" s="32"/>
      <c r="J20" s="31"/>
      <c r="K20" s="33"/>
      <c r="L20" s="34"/>
      <c r="M20" s="17" t="s">
        <v>18</v>
      </c>
    </row>
    <row r="21" spans="1:13" ht="33.75" customHeight="1">
      <c r="A21" s="161">
        <v>8</v>
      </c>
      <c r="B21" s="147"/>
      <c r="C21" s="147"/>
      <c r="D21" s="10" t="s">
        <v>17</v>
      </c>
      <c r="E21" s="30" t="s">
        <v>114</v>
      </c>
      <c r="F21" s="31">
        <v>2153505</v>
      </c>
      <c r="G21" s="66">
        <f t="shared" si="0"/>
        <v>0</v>
      </c>
      <c r="H21" s="32"/>
      <c r="I21" s="32"/>
      <c r="J21" s="31"/>
      <c r="K21" s="33"/>
      <c r="L21" s="34"/>
      <c r="M21" s="17" t="s">
        <v>18</v>
      </c>
    </row>
    <row r="22" spans="1:13" ht="15.75" customHeight="1" thickBot="1">
      <c r="A22" s="161">
        <v>9</v>
      </c>
      <c r="B22" s="147"/>
      <c r="C22" s="147"/>
      <c r="D22" s="10" t="s">
        <v>17</v>
      </c>
      <c r="E22" s="30" t="s">
        <v>52</v>
      </c>
      <c r="F22" s="31">
        <v>8308762</v>
      </c>
      <c r="G22" s="66">
        <f t="shared" si="0"/>
        <v>300000</v>
      </c>
      <c r="H22" s="32">
        <v>300000</v>
      </c>
      <c r="I22" s="32"/>
      <c r="J22" s="31"/>
      <c r="K22" s="33"/>
      <c r="L22" s="34"/>
      <c r="M22" s="19" t="s">
        <v>18</v>
      </c>
    </row>
    <row r="23" spans="1:13" ht="24.75" customHeight="1" thickBot="1">
      <c r="A23" s="239" t="s">
        <v>21</v>
      </c>
      <c r="B23" s="239"/>
      <c r="C23" s="239"/>
      <c r="D23" s="239"/>
      <c r="E23" s="239"/>
      <c r="F23" s="20">
        <f>SUM(F14:F22)</f>
        <v>32825819</v>
      </c>
      <c r="G23" s="21">
        <f>H23+I23+K23+L23</f>
        <v>1237840</v>
      </c>
      <c r="H23" s="22">
        <f>SUM(H14:H22)</f>
        <v>1025340</v>
      </c>
      <c r="I23" s="22">
        <f>SUM(I14:I22)</f>
        <v>0</v>
      </c>
      <c r="J23" s="22">
        <f>SUM(J14:J22)</f>
        <v>0</v>
      </c>
      <c r="K23" s="22">
        <f>SUM(K14:K22)</f>
        <v>0</v>
      </c>
      <c r="L23" s="162">
        <f>SUM(L14:L22)</f>
        <v>212500</v>
      </c>
      <c r="M23" s="23"/>
    </row>
    <row r="24" spans="1:13" ht="58.5" thickBot="1">
      <c r="A24" s="217">
        <v>10</v>
      </c>
      <c r="B24" s="194">
        <v>600</v>
      </c>
      <c r="C24" s="194">
        <v>60014</v>
      </c>
      <c r="D24" s="194">
        <v>6300</v>
      </c>
      <c r="E24" s="148" t="s">
        <v>83</v>
      </c>
      <c r="F24" s="149">
        <v>935389</v>
      </c>
      <c r="G24" s="66">
        <f>H24+I24+K24+L24</f>
        <v>935389</v>
      </c>
      <c r="H24" s="150">
        <v>935389</v>
      </c>
      <c r="I24" s="150"/>
      <c r="J24" s="151"/>
      <c r="K24" s="152"/>
      <c r="L24" s="163"/>
      <c r="M24" s="28" t="s">
        <v>18</v>
      </c>
    </row>
    <row r="25" spans="1:13" ht="25.5" customHeight="1" thickBot="1">
      <c r="A25" s="243" t="s">
        <v>84</v>
      </c>
      <c r="B25" s="244"/>
      <c r="C25" s="244"/>
      <c r="D25" s="244"/>
      <c r="E25" s="245"/>
      <c r="F25" s="91">
        <f>SUM(F24)</f>
        <v>935389</v>
      </c>
      <c r="G25" s="92">
        <f>SUM(G24)</f>
        <v>935389</v>
      </c>
      <c r="H25" s="92">
        <f>SUM(H24)</f>
        <v>935389</v>
      </c>
      <c r="I25" s="93"/>
      <c r="J25" s="94"/>
      <c r="K25" s="95"/>
      <c r="L25" s="164"/>
      <c r="M25" s="96"/>
    </row>
    <row r="26" spans="1:13" ht="15.75" customHeight="1">
      <c r="A26" s="218">
        <v>11</v>
      </c>
      <c r="B26" s="24">
        <v>600</v>
      </c>
      <c r="C26" s="24">
        <v>60016</v>
      </c>
      <c r="D26" s="209">
        <v>6050</v>
      </c>
      <c r="E26" s="11" t="s">
        <v>22</v>
      </c>
      <c r="F26" s="25">
        <v>1215477</v>
      </c>
      <c r="G26" s="13">
        <f>SUM(H26:L26)</f>
        <v>300000</v>
      </c>
      <c r="H26" s="26">
        <v>300000</v>
      </c>
      <c r="I26" s="26"/>
      <c r="J26" s="25"/>
      <c r="K26" s="27"/>
      <c r="L26" s="165"/>
      <c r="M26" s="28" t="s">
        <v>18</v>
      </c>
    </row>
    <row r="27" spans="1:13" ht="15.75" customHeight="1">
      <c r="A27" s="218">
        <v>12</v>
      </c>
      <c r="B27" s="24"/>
      <c r="C27" s="24"/>
      <c r="D27" s="89">
        <v>6050</v>
      </c>
      <c r="E27" s="140" t="s">
        <v>108</v>
      </c>
      <c r="F27" s="31">
        <v>220000</v>
      </c>
      <c r="G27" s="66">
        <f>SUM(H27:L27)</f>
        <v>220000</v>
      </c>
      <c r="H27" s="32">
        <v>220000</v>
      </c>
      <c r="I27" s="32"/>
      <c r="J27" s="25"/>
      <c r="K27" s="27"/>
      <c r="L27" s="165"/>
      <c r="M27" s="28" t="s">
        <v>18</v>
      </c>
    </row>
    <row r="28" spans="1:13" ht="15.75" customHeight="1">
      <c r="A28" s="218">
        <v>13</v>
      </c>
      <c r="B28" s="24"/>
      <c r="C28" s="24"/>
      <c r="D28" s="87">
        <v>6050</v>
      </c>
      <c r="E28" s="97" t="s">
        <v>86</v>
      </c>
      <c r="F28" s="25">
        <f>SUM(G28)</f>
        <v>250000</v>
      </c>
      <c r="G28" s="13">
        <f>H28+I28+K28+L28</f>
        <v>250000</v>
      </c>
      <c r="H28" s="54">
        <v>250000</v>
      </c>
      <c r="I28" s="26"/>
      <c r="J28" s="25"/>
      <c r="K28" s="27"/>
      <c r="L28" s="165"/>
      <c r="M28" s="28" t="s">
        <v>18</v>
      </c>
    </row>
    <row r="29" spans="1:13" ht="15.75" customHeight="1">
      <c r="A29" s="218">
        <v>14</v>
      </c>
      <c r="B29" s="24"/>
      <c r="C29" s="24"/>
      <c r="D29" s="87">
        <v>6050</v>
      </c>
      <c r="E29" s="98" t="s">
        <v>87</v>
      </c>
      <c r="F29" s="25">
        <f aca="true" t="shared" si="1" ref="F29:F36">SUM(G29)</f>
        <v>1000000</v>
      </c>
      <c r="G29" s="13">
        <f aca="true" t="shared" si="2" ref="G29:G36">H29+I29+K29+L29</f>
        <v>1000000</v>
      </c>
      <c r="H29" s="211">
        <v>1000000</v>
      </c>
      <c r="I29" s="26"/>
      <c r="J29" s="25"/>
      <c r="K29" s="27"/>
      <c r="L29" s="165"/>
      <c r="M29" s="28" t="s">
        <v>18</v>
      </c>
    </row>
    <row r="30" spans="1:13" ht="30" customHeight="1">
      <c r="A30" s="218">
        <v>15</v>
      </c>
      <c r="B30" s="24"/>
      <c r="C30" s="24"/>
      <c r="D30" s="87">
        <v>6050</v>
      </c>
      <c r="E30" s="98" t="s">
        <v>88</v>
      </c>
      <c r="F30" s="25">
        <f t="shared" si="1"/>
        <v>100000</v>
      </c>
      <c r="G30" s="13">
        <f t="shared" si="2"/>
        <v>100000</v>
      </c>
      <c r="H30" s="211">
        <v>100000</v>
      </c>
      <c r="I30" s="26"/>
      <c r="J30" s="25"/>
      <c r="K30" s="27"/>
      <c r="L30" s="165"/>
      <c r="M30" s="28" t="s">
        <v>18</v>
      </c>
    </row>
    <row r="31" spans="1:13" ht="15.75" customHeight="1">
      <c r="A31" s="218">
        <v>16</v>
      </c>
      <c r="B31" s="24"/>
      <c r="C31" s="24"/>
      <c r="D31" s="87">
        <v>6050</v>
      </c>
      <c r="E31" s="98" t="s">
        <v>89</v>
      </c>
      <c r="F31" s="25">
        <f t="shared" si="1"/>
        <v>200000</v>
      </c>
      <c r="G31" s="13">
        <f t="shared" si="2"/>
        <v>200000</v>
      </c>
      <c r="H31" s="211">
        <v>200000</v>
      </c>
      <c r="I31" s="26"/>
      <c r="J31" s="25"/>
      <c r="K31" s="27"/>
      <c r="L31" s="165"/>
      <c r="M31" s="28" t="s">
        <v>18</v>
      </c>
    </row>
    <row r="32" spans="1:13" ht="15.75" customHeight="1">
      <c r="A32" s="218">
        <v>17</v>
      </c>
      <c r="B32" s="24"/>
      <c r="C32" s="24"/>
      <c r="D32" s="87">
        <v>6050</v>
      </c>
      <c r="E32" s="99" t="s">
        <v>90</v>
      </c>
      <c r="F32" s="25">
        <f t="shared" si="1"/>
        <v>100000</v>
      </c>
      <c r="G32" s="13">
        <f t="shared" si="2"/>
        <v>100000</v>
      </c>
      <c r="H32" s="211">
        <v>100000</v>
      </c>
      <c r="I32" s="26"/>
      <c r="J32" s="25"/>
      <c r="K32" s="27"/>
      <c r="L32" s="165"/>
      <c r="M32" s="28" t="s">
        <v>18</v>
      </c>
    </row>
    <row r="33" spans="1:13" ht="15.75" customHeight="1">
      <c r="A33" s="218">
        <v>18</v>
      </c>
      <c r="B33" s="24"/>
      <c r="C33" s="24"/>
      <c r="D33" s="87">
        <v>6050</v>
      </c>
      <c r="E33" s="99" t="s">
        <v>91</v>
      </c>
      <c r="F33" s="25">
        <f t="shared" si="1"/>
        <v>500000</v>
      </c>
      <c r="G33" s="13">
        <f t="shared" si="2"/>
        <v>500000</v>
      </c>
      <c r="H33" s="211">
        <v>500000</v>
      </c>
      <c r="I33" s="26"/>
      <c r="J33" s="25"/>
      <c r="K33" s="27"/>
      <c r="L33" s="165"/>
      <c r="M33" s="28" t="s">
        <v>18</v>
      </c>
    </row>
    <row r="34" spans="1:13" ht="15.75" customHeight="1">
      <c r="A34" s="218">
        <v>19</v>
      </c>
      <c r="B34" s="24"/>
      <c r="C34" s="24"/>
      <c r="D34" s="87">
        <v>6050</v>
      </c>
      <c r="E34" s="45" t="s">
        <v>92</v>
      </c>
      <c r="F34" s="25">
        <f t="shared" si="1"/>
        <v>400000</v>
      </c>
      <c r="G34" s="13">
        <f t="shared" si="2"/>
        <v>400000</v>
      </c>
      <c r="H34" s="12">
        <v>400000</v>
      </c>
      <c r="I34" s="26"/>
      <c r="J34" s="25"/>
      <c r="K34" s="27"/>
      <c r="L34" s="165"/>
      <c r="M34" s="28" t="s">
        <v>18</v>
      </c>
    </row>
    <row r="35" spans="1:13" ht="25.5" customHeight="1">
      <c r="A35" s="218">
        <v>20</v>
      </c>
      <c r="B35" s="24"/>
      <c r="C35" s="24"/>
      <c r="D35" s="87">
        <v>6050</v>
      </c>
      <c r="E35" s="99" t="s">
        <v>93</v>
      </c>
      <c r="F35" s="25">
        <f t="shared" si="1"/>
        <v>100000</v>
      </c>
      <c r="G35" s="13">
        <f t="shared" si="2"/>
        <v>100000</v>
      </c>
      <c r="H35" s="211">
        <v>100000</v>
      </c>
      <c r="I35" s="26"/>
      <c r="J35" s="25"/>
      <c r="K35" s="27"/>
      <c r="L35" s="165"/>
      <c r="M35" s="28" t="s">
        <v>18</v>
      </c>
    </row>
    <row r="36" spans="1:13" ht="15.75" customHeight="1">
      <c r="A36" s="218">
        <v>21</v>
      </c>
      <c r="B36" s="24"/>
      <c r="C36" s="24"/>
      <c r="D36" s="87">
        <v>6050</v>
      </c>
      <c r="E36" s="99" t="s">
        <v>94</v>
      </c>
      <c r="F36" s="25">
        <f t="shared" si="1"/>
        <v>150000</v>
      </c>
      <c r="G36" s="13">
        <f t="shared" si="2"/>
        <v>150000</v>
      </c>
      <c r="H36" s="211">
        <v>150000</v>
      </c>
      <c r="I36" s="26"/>
      <c r="J36" s="25"/>
      <c r="K36" s="27"/>
      <c r="L36" s="165"/>
      <c r="M36" s="28" t="s">
        <v>18</v>
      </c>
    </row>
    <row r="37" spans="1:13" ht="30.75" customHeight="1">
      <c r="A37" s="219">
        <v>22</v>
      </c>
      <c r="B37" s="29"/>
      <c r="C37" s="29"/>
      <c r="D37" s="87">
        <v>6050</v>
      </c>
      <c r="E37" s="30" t="s">
        <v>23</v>
      </c>
      <c r="F37" s="31">
        <v>2724954</v>
      </c>
      <c r="G37" s="13">
        <f>H37+I37+K37+L37</f>
        <v>200000</v>
      </c>
      <c r="H37" s="32">
        <v>200000</v>
      </c>
      <c r="I37" s="32"/>
      <c r="J37" s="31"/>
      <c r="K37" s="33"/>
      <c r="L37" s="34"/>
      <c r="M37" s="17" t="s">
        <v>18</v>
      </c>
    </row>
    <row r="38" spans="1:13" ht="33" customHeight="1">
      <c r="A38" s="219">
        <v>23</v>
      </c>
      <c r="B38" s="29"/>
      <c r="C38" s="29"/>
      <c r="D38" s="87">
        <v>6050</v>
      </c>
      <c r="E38" s="30" t="s">
        <v>26</v>
      </c>
      <c r="F38" s="35">
        <v>11232963</v>
      </c>
      <c r="G38" s="13">
        <f>H38+I38+K38+L38</f>
        <v>500000</v>
      </c>
      <c r="H38" s="36">
        <v>75000</v>
      </c>
      <c r="I38" s="36"/>
      <c r="J38" s="35"/>
      <c r="K38" s="37"/>
      <c r="L38" s="38">
        <v>425000</v>
      </c>
      <c r="M38" s="17" t="s">
        <v>18</v>
      </c>
    </row>
    <row r="39" spans="1:13" ht="37.5" customHeight="1">
      <c r="A39" s="219">
        <v>24</v>
      </c>
      <c r="B39" s="29"/>
      <c r="C39" s="29"/>
      <c r="D39" s="87">
        <v>6050</v>
      </c>
      <c r="E39" s="30" t="s">
        <v>27</v>
      </c>
      <c r="F39" s="35">
        <v>5250000</v>
      </c>
      <c r="G39" s="13">
        <f>H39+I39+K39+L39</f>
        <v>50000</v>
      </c>
      <c r="H39" s="36">
        <v>50000</v>
      </c>
      <c r="I39" s="36"/>
      <c r="J39" s="35"/>
      <c r="K39" s="37"/>
      <c r="L39" s="38"/>
      <c r="M39" s="17" t="s">
        <v>18</v>
      </c>
    </row>
    <row r="40" spans="1:13" ht="15.75" customHeight="1">
      <c r="A40" s="219">
        <v>25</v>
      </c>
      <c r="B40" s="29"/>
      <c r="C40" s="29"/>
      <c r="D40" s="87">
        <v>6050</v>
      </c>
      <c r="E40" s="39" t="s">
        <v>30</v>
      </c>
      <c r="F40" s="31">
        <v>800433</v>
      </c>
      <c r="G40" s="13"/>
      <c r="H40" s="32"/>
      <c r="I40" s="32"/>
      <c r="J40" s="31"/>
      <c r="K40" s="33"/>
      <c r="L40" s="34"/>
      <c r="M40" s="17" t="s">
        <v>18</v>
      </c>
    </row>
    <row r="41" spans="1:13" ht="15.75" customHeight="1">
      <c r="A41" s="219">
        <v>26</v>
      </c>
      <c r="B41" s="29"/>
      <c r="C41" s="29"/>
      <c r="D41" s="87">
        <v>6050</v>
      </c>
      <c r="E41" s="30" t="s">
        <v>32</v>
      </c>
      <c r="F41" s="31">
        <v>1300000</v>
      </c>
      <c r="G41" s="13">
        <f aca="true" t="shared" si="3" ref="G41:G57">H41+I41+K41+L41</f>
        <v>300000</v>
      </c>
      <c r="H41" s="32">
        <v>300000</v>
      </c>
      <c r="I41" s="32"/>
      <c r="J41" s="31"/>
      <c r="K41" s="33"/>
      <c r="L41" s="34"/>
      <c r="M41" s="17" t="s">
        <v>18</v>
      </c>
    </row>
    <row r="42" spans="1:13" ht="30.75" customHeight="1">
      <c r="A42" s="219">
        <v>27</v>
      </c>
      <c r="B42" s="29"/>
      <c r="C42" s="29"/>
      <c r="D42" s="87">
        <v>6050</v>
      </c>
      <c r="E42" s="30" t="s">
        <v>34</v>
      </c>
      <c r="F42" s="40">
        <v>3100000</v>
      </c>
      <c r="G42" s="13">
        <f t="shared" si="3"/>
        <v>100000</v>
      </c>
      <c r="H42" s="41">
        <v>100000</v>
      </c>
      <c r="I42" s="41"/>
      <c r="J42" s="40"/>
      <c r="K42" s="42"/>
      <c r="L42" s="34"/>
      <c r="M42" s="17" t="s">
        <v>18</v>
      </c>
    </row>
    <row r="43" spans="1:13" ht="15.75" customHeight="1">
      <c r="A43" s="219">
        <v>28</v>
      </c>
      <c r="B43" s="29"/>
      <c r="C43" s="29"/>
      <c r="D43" s="87">
        <v>6050</v>
      </c>
      <c r="E43" s="30" t="s">
        <v>35</v>
      </c>
      <c r="F43" s="40">
        <v>369319</v>
      </c>
      <c r="G43" s="13">
        <f t="shared" si="3"/>
        <v>0</v>
      </c>
      <c r="H43" s="41"/>
      <c r="I43" s="41"/>
      <c r="J43" s="40"/>
      <c r="K43" s="42"/>
      <c r="L43" s="43"/>
      <c r="M43" s="17" t="s">
        <v>18</v>
      </c>
    </row>
    <row r="44" spans="1:13" ht="15.75" customHeight="1">
      <c r="A44" s="219">
        <v>29</v>
      </c>
      <c r="B44" s="29"/>
      <c r="C44" s="29"/>
      <c r="D44" s="87">
        <v>6050</v>
      </c>
      <c r="E44" s="30" t="s">
        <v>36</v>
      </c>
      <c r="F44" s="40">
        <v>330000</v>
      </c>
      <c r="G44" s="13">
        <f t="shared" si="3"/>
        <v>30000</v>
      </c>
      <c r="H44" s="41">
        <v>30000</v>
      </c>
      <c r="I44" s="41"/>
      <c r="J44" s="40"/>
      <c r="K44" s="42"/>
      <c r="L44" s="43"/>
      <c r="M44" s="17" t="s">
        <v>18</v>
      </c>
    </row>
    <row r="45" spans="1:13" ht="15.75" customHeight="1">
      <c r="A45" s="219">
        <v>30</v>
      </c>
      <c r="B45" s="29"/>
      <c r="C45" s="29"/>
      <c r="D45" s="87">
        <v>6050</v>
      </c>
      <c r="E45" s="30" t="s">
        <v>80</v>
      </c>
      <c r="F45" s="40">
        <v>5105000</v>
      </c>
      <c r="G45" s="13">
        <f t="shared" si="3"/>
        <v>75000</v>
      </c>
      <c r="H45" s="41">
        <v>75000</v>
      </c>
      <c r="I45" s="41"/>
      <c r="J45" s="40"/>
      <c r="K45" s="42"/>
      <c r="L45" s="43"/>
      <c r="M45" s="17" t="s">
        <v>18</v>
      </c>
    </row>
    <row r="46" spans="1:13" ht="15.75" customHeight="1">
      <c r="A46" s="219">
        <v>31</v>
      </c>
      <c r="B46" s="29"/>
      <c r="C46" s="29"/>
      <c r="D46" s="87">
        <v>6050</v>
      </c>
      <c r="E46" s="140" t="s">
        <v>39</v>
      </c>
      <c r="F46" s="43">
        <v>1015389</v>
      </c>
      <c r="G46" s="13">
        <f t="shared" si="3"/>
        <v>25000</v>
      </c>
      <c r="H46" s="41">
        <v>3750</v>
      </c>
      <c r="I46" s="41"/>
      <c r="J46" s="40"/>
      <c r="K46" s="42"/>
      <c r="L46" s="43">
        <v>21250</v>
      </c>
      <c r="M46" s="17" t="s">
        <v>18</v>
      </c>
    </row>
    <row r="47" spans="1:13" ht="15.75" customHeight="1">
      <c r="A47" s="219">
        <v>32</v>
      </c>
      <c r="B47" s="29"/>
      <c r="C47" s="29"/>
      <c r="D47" s="87">
        <v>6050</v>
      </c>
      <c r="E47" s="140" t="s">
        <v>40</v>
      </c>
      <c r="F47" s="43">
        <v>280000</v>
      </c>
      <c r="G47" s="13">
        <f t="shared" si="3"/>
        <v>30000</v>
      </c>
      <c r="H47" s="41">
        <v>30000</v>
      </c>
      <c r="I47" s="41"/>
      <c r="J47" s="40"/>
      <c r="K47" s="42"/>
      <c r="L47" s="43"/>
      <c r="M47" s="17" t="s">
        <v>18</v>
      </c>
    </row>
    <row r="48" spans="1:13" ht="15.75" customHeight="1">
      <c r="A48" s="219">
        <v>33</v>
      </c>
      <c r="B48" s="29"/>
      <c r="C48" s="29"/>
      <c r="D48" s="87">
        <v>6050</v>
      </c>
      <c r="E48" s="166" t="s">
        <v>41</v>
      </c>
      <c r="F48" s="43">
        <v>770000</v>
      </c>
      <c r="G48" s="66">
        <f t="shared" si="3"/>
        <v>50000</v>
      </c>
      <c r="H48" s="41">
        <v>7500</v>
      </c>
      <c r="I48" s="41"/>
      <c r="J48" s="40"/>
      <c r="K48" s="42"/>
      <c r="L48" s="43">
        <v>42500</v>
      </c>
      <c r="M48" s="17" t="s">
        <v>18</v>
      </c>
    </row>
    <row r="49" spans="1:13" ht="15.75" customHeight="1">
      <c r="A49" s="219">
        <v>34</v>
      </c>
      <c r="B49" s="29"/>
      <c r="C49" s="29"/>
      <c r="D49" s="87">
        <v>6050</v>
      </c>
      <c r="E49" s="166" t="s">
        <v>65</v>
      </c>
      <c r="F49" s="43">
        <v>1050000</v>
      </c>
      <c r="G49" s="66">
        <f t="shared" si="3"/>
        <v>50000</v>
      </c>
      <c r="H49" s="41">
        <v>50000</v>
      </c>
      <c r="I49" s="41"/>
      <c r="J49" s="40"/>
      <c r="K49" s="42"/>
      <c r="L49" s="43"/>
      <c r="M49" s="17" t="s">
        <v>18</v>
      </c>
    </row>
    <row r="50" spans="1:13" ht="15.75" customHeight="1">
      <c r="A50" s="219">
        <v>35</v>
      </c>
      <c r="B50" s="29"/>
      <c r="C50" s="29"/>
      <c r="D50" s="87">
        <v>6050</v>
      </c>
      <c r="E50" s="166" t="s">
        <v>66</v>
      </c>
      <c r="F50" s="43">
        <v>280000</v>
      </c>
      <c r="G50" s="66">
        <f t="shared" si="3"/>
        <v>30000</v>
      </c>
      <c r="H50" s="32">
        <v>30000</v>
      </c>
      <c r="I50" s="41"/>
      <c r="J50" s="40"/>
      <c r="K50" s="42"/>
      <c r="L50" s="43"/>
      <c r="M50" s="17" t="s">
        <v>18</v>
      </c>
    </row>
    <row r="51" spans="1:13" ht="33" customHeight="1">
      <c r="A51" s="219">
        <v>36</v>
      </c>
      <c r="B51" s="29"/>
      <c r="C51" s="29"/>
      <c r="D51" s="87">
        <v>6050</v>
      </c>
      <c r="E51" s="140" t="s">
        <v>68</v>
      </c>
      <c r="F51" s="34">
        <v>360000</v>
      </c>
      <c r="G51" s="46">
        <f t="shared" si="3"/>
        <v>60000</v>
      </c>
      <c r="H51" s="32">
        <v>60000</v>
      </c>
      <c r="I51" s="41"/>
      <c r="J51" s="40"/>
      <c r="K51" s="42"/>
      <c r="L51" s="43"/>
      <c r="M51" s="17" t="s">
        <v>18</v>
      </c>
    </row>
    <row r="52" spans="1:13" ht="15.75" customHeight="1">
      <c r="A52" s="219">
        <v>37</v>
      </c>
      <c r="B52" s="29"/>
      <c r="C52" s="29"/>
      <c r="D52" s="87">
        <v>6050</v>
      </c>
      <c r="E52" s="77" t="s">
        <v>82</v>
      </c>
      <c r="F52" s="34">
        <v>745000</v>
      </c>
      <c r="G52" s="46">
        <f t="shared" si="3"/>
        <v>370000</v>
      </c>
      <c r="H52" s="32">
        <v>370000</v>
      </c>
      <c r="I52" s="32"/>
      <c r="J52" s="40"/>
      <c r="K52" s="42"/>
      <c r="L52" s="43"/>
      <c r="M52" s="17"/>
    </row>
    <row r="53" spans="1:13" ht="15.75" customHeight="1">
      <c r="A53" s="219">
        <v>38</v>
      </c>
      <c r="B53" s="24"/>
      <c r="C53" s="24"/>
      <c r="D53" s="89">
        <v>6050</v>
      </c>
      <c r="E53" s="167" t="s">
        <v>76</v>
      </c>
      <c r="F53" s="168">
        <v>300000</v>
      </c>
      <c r="G53" s="90">
        <f t="shared" si="3"/>
        <v>270000</v>
      </c>
      <c r="H53" s="54">
        <v>270000</v>
      </c>
      <c r="I53" s="54"/>
      <c r="J53" s="40"/>
      <c r="K53" s="42"/>
      <c r="L53" s="43"/>
      <c r="M53" s="17" t="s">
        <v>18</v>
      </c>
    </row>
    <row r="54" spans="1:13" ht="15.75" customHeight="1">
      <c r="A54" s="219">
        <v>39</v>
      </c>
      <c r="B54" s="29"/>
      <c r="C54" s="29"/>
      <c r="D54" s="87">
        <v>6050</v>
      </c>
      <c r="E54" s="166" t="s">
        <v>67</v>
      </c>
      <c r="F54" s="43">
        <v>230000</v>
      </c>
      <c r="G54" s="46">
        <f t="shared" si="3"/>
        <v>30000</v>
      </c>
      <c r="H54" s="41">
        <v>30000</v>
      </c>
      <c r="I54" s="41"/>
      <c r="J54" s="40"/>
      <c r="K54" s="42"/>
      <c r="L54" s="43"/>
      <c r="M54" s="17" t="s">
        <v>18</v>
      </c>
    </row>
    <row r="55" spans="1:13" ht="30.75" customHeight="1">
      <c r="A55" s="219">
        <v>40</v>
      </c>
      <c r="B55" s="29"/>
      <c r="C55" s="29"/>
      <c r="D55" s="87">
        <v>6050</v>
      </c>
      <c r="E55" s="166" t="s">
        <v>43</v>
      </c>
      <c r="F55" s="43">
        <v>750000</v>
      </c>
      <c r="G55" s="46">
        <f t="shared" si="3"/>
        <v>100000</v>
      </c>
      <c r="H55" s="41">
        <v>100000</v>
      </c>
      <c r="I55" s="41"/>
      <c r="J55" s="40"/>
      <c r="K55" s="42"/>
      <c r="L55" s="43"/>
      <c r="M55" s="17" t="s">
        <v>18</v>
      </c>
    </row>
    <row r="56" spans="1:13" ht="15.75" customHeight="1">
      <c r="A56" s="219">
        <v>41</v>
      </c>
      <c r="B56" s="29"/>
      <c r="C56" s="29"/>
      <c r="D56" s="87">
        <v>6050</v>
      </c>
      <c r="E56" s="140" t="s">
        <v>24</v>
      </c>
      <c r="F56" s="34">
        <v>4493911</v>
      </c>
      <c r="G56" s="13">
        <f t="shared" si="3"/>
        <v>50000</v>
      </c>
      <c r="H56" s="32">
        <v>50000</v>
      </c>
      <c r="I56" s="32"/>
      <c r="J56" s="31"/>
      <c r="K56" s="33"/>
      <c r="L56" s="34"/>
      <c r="M56" s="17" t="s">
        <v>18</v>
      </c>
    </row>
    <row r="57" spans="1:13" ht="31.5" customHeight="1">
      <c r="A57" s="219">
        <v>42</v>
      </c>
      <c r="B57" s="29"/>
      <c r="C57" s="29"/>
      <c r="D57" s="87">
        <v>6050</v>
      </c>
      <c r="E57" s="140" t="s">
        <v>25</v>
      </c>
      <c r="F57" s="34">
        <v>1529578</v>
      </c>
      <c r="G57" s="13">
        <f t="shared" si="3"/>
        <v>25000</v>
      </c>
      <c r="H57" s="32">
        <v>3750</v>
      </c>
      <c r="I57" s="32"/>
      <c r="J57" s="31"/>
      <c r="K57" s="33"/>
      <c r="L57" s="34">
        <v>21250</v>
      </c>
      <c r="M57" s="17" t="s">
        <v>18</v>
      </c>
    </row>
    <row r="58" spans="1:13" ht="15.75" customHeight="1">
      <c r="A58" s="219">
        <v>43</v>
      </c>
      <c r="B58" s="29"/>
      <c r="C58" s="29"/>
      <c r="D58" s="89">
        <v>6050</v>
      </c>
      <c r="E58" s="140" t="s">
        <v>28</v>
      </c>
      <c r="F58" s="34">
        <v>2504000</v>
      </c>
      <c r="G58" s="13"/>
      <c r="H58" s="32"/>
      <c r="I58" s="32"/>
      <c r="J58" s="31"/>
      <c r="K58" s="33"/>
      <c r="L58" s="34"/>
      <c r="M58" s="17" t="s">
        <v>18</v>
      </c>
    </row>
    <row r="59" spans="1:13" ht="30.75" customHeight="1">
      <c r="A59" s="219">
        <v>44</v>
      </c>
      <c r="B59" s="29"/>
      <c r="C59" s="29"/>
      <c r="D59" s="87">
        <v>6050</v>
      </c>
      <c r="E59" s="77" t="s">
        <v>29</v>
      </c>
      <c r="F59" s="34">
        <v>1675616</v>
      </c>
      <c r="G59" s="13">
        <f aca="true" t="shared" si="4" ref="G59:G72">H59+I59+K59+L59</f>
        <v>250000</v>
      </c>
      <c r="H59" s="32">
        <v>37500</v>
      </c>
      <c r="I59" s="32"/>
      <c r="J59" s="31"/>
      <c r="K59" s="33"/>
      <c r="L59" s="34">
        <v>212500</v>
      </c>
      <c r="M59" s="17" t="s">
        <v>18</v>
      </c>
    </row>
    <row r="60" spans="1:13" ht="15.75" customHeight="1">
      <c r="A60" s="219">
        <v>45</v>
      </c>
      <c r="B60" s="29"/>
      <c r="C60" s="29"/>
      <c r="D60" s="87">
        <v>6050</v>
      </c>
      <c r="E60" s="30" t="s">
        <v>31</v>
      </c>
      <c r="F60" s="31">
        <v>1446350</v>
      </c>
      <c r="G60" s="13">
        <f t="shared" si="4"/>
        <v>100000</v>
      </c>
      <c r="H60" s="32">
        <v>15000</v>
      </c>
      <c r="I60" s="32"/>
      <c r="J60" s="31"/>
      <c r="K60" s="33"/>
      <c r="L60" s="34">
        <v>85000</v>
      </c>
      <c r="M60" s="17" t="s">
        <v>18</v>
      </c>
    </row>
    <row r="61" spans="1:13" ht="15.75" customHeight="1">
      <c r="A61" s="219">
        <v>46</v>
      </c>
      <c r="B61" s="29"/>
      <c r="C61" s="29"/>
      <c r="D61" s="87">
        <v>6050</v>
      </c>
      <c r="E61" s="30" t="s">
        <v>33</v>
      </c>
      <c r="F61" s="31">
        <v>1530000</v>
      </c>
      <c r="G61" s="13">
        <f t="shared" si="4"/>
        <v>30000</v>
      </c>
      <c r="H61" s="32">
        <v>30000</v>
      </c>
      <c r="I61" s="32"/>
      <c r="J61" s="31"/>
      <c r="K61" s="33"/>
      <c r="L61" s="34"/>
      <c r="M61" s="17" t="s">
        <v>18</v>
      </c>
    </row>
    <row r="62" spans="1:13" ht="15.75" customHeight="1">
      <c r="A62" s="219">
        <v>47</v>
      </c>
      <c r="B62" s="29"/>
      <c r="C62" s="29"/>
      <c r="D62" s="87">
        <v>6050</v>
      </c>
      <c r="E62" s="30" t="s">
        <v>37</v>
      </c>
      <c r="F62" s="40">
        <v>1660040</v>
      </c>
      <c r="G62" s="13">
        <f t="shared" si="4"/>
        <v>100000</v>
      </c>
      <c r="H62" s="41">
        <v>15000</v>
      </c>
      <c r="I62" s="41"/>
      <c r="J62" s="40"/>
      <c r="K62" s="42"/>
      <c r="L62" s="43">
        <v>85000</v>
      </c>
      <c r="M62" s="17" t="s">
        <v>18</v>
      </c>
    </row>
    <row r="63" spans="1:13" ht="30.75" customHeight="1">
      <c r="A63" s="219">
        <v>48</v>
      </c>
      <c r="B63" s="29"/>
      <c r="C63" s="29"/>
      <c r="D63" s="87">
        <v>6050</v>
      </c>
      <c r="E63" s="30" t="s">
        <v>38</v>
      </c>
      <c r="F63" s="40">
        <v>1231500</v>
      </c>
      <c r="G63" s="13">
        <f t="shared" si="4"/>
        <v>50000</v>
      </c>
      <c r="H63" s="41">
        <v>50000</v>
      </c>
      <c r="I63" s="41"/>
      <c r="J63" s="40"/>
      <c r="K63" s="42"/>
      <c r="L63" s="43"/>
      <c r="M63" s="17" t="s">
        <v>18</v>
      </c>
    </row>
    <row r="64" spans="1:13" ht="15.75" customHeight="1">
      <c r="A64" s="220">
        <v>49</v>
      </c>
      <c r="B64" s="44"/>
      <c r="C64" s="44"/>
      <c r="D64" s="87">
        <v>6050</v>
      </c>
      <c r="E64" s="45" t="s">
        <v>42</v>
      </c>
      <c r="F64" s="40">
        <v>825000</v>
      </c>
      <c r="G64" s="18">
        <f t="shared" si="4"/>
        <v>50000</v>
      </c>
      <c r="H64" s="41">
        <v>7500</v>
      </c>
      <c r="I64" s="41"/>
      <c r="J64" s="40"/>
      <c r="K64" s="42"/>
      <c r="L64" s="43">
        <v>42500</v>
      </c>
      <c r="M64" s="17" t="s">
        <v>18</v>
      </c>
    </row>
    <row r="65" spans="1:13" ht="15.75" customHeight="1" thickBot="1">
      <c r="A65" s="220">
        <v>50</v>
      </c>
      <c r="B65" s="44"/>
      <c r="C65" s="44"/>
      <c r="D65" s="88">
        <v>6050</v>
      </c>
      <c r="E65" s="45" t="s">
        <v>69</v>
      </c>
      <c r="F65" s="40">
        <v>250000</v>
      </c>
      <c r="G65" s="46">
        <f t="shared" si="4"/>
        <v>200000</v>
      </c>
      <c r="H65" s="41">
        <v>200000</v>
      </c>
      <c r="I65" s="41"/>
      <c r="J65" s="40"/>
      <c r="K65" s="42"/>
      <c r="L65" s="179"/>
      <c r="M65" s="17" t="s">
        <v>18</v>
      </c>
    </row>
    <row r="66" spans="1:13" ht="28.5" customHeight="1" thickBot="1">
      <c r="A66" s="239" t="s">
        <v>44</v>
      </c>
      <c r="B66" s="239"/>
      <c r="C66" s="239"/>
      <c r="D66" s="239"/>
      <c r="E66" s="239"/>
      <c r="F66" s="47">
        <f>SUM(F26:F65)</f>
        <v>57374530</v>
      </c>
      <c r="G66" s="21">
        <f t="shared" si="4"/>
        <v>6445000</v>
      </c>
      <c r="H66" s="48">
        <f>SUM(H26:H65)</f>
        <v>5510000</v>
      </c>
      <c r="I66" s="48">
        <f>SUM(I26:I65)</f>
        <v>0</v>
      </c>
      <c r="J66" s="47">
        <f>SUM(J26:J65)</f>
        <v>0</v>
      </c>
      <c r="K66" s="49">
        <f>SUM(K26:K65)</f>
        <v>0</v>
      </c>
      <c r="L66" s="180">
        <f>SUM(L26:L65)</f>
        <v>935000</v>
      </c>
      <c r="M66" s="50"/>
    </row>
    <row r="67" spans="1:13" ht="15.75" customHeight="1" thickBot="1">
      <c r="A67" s="253">
        <v>51</v>
      </c>
      <c r="B67" s="100">
        <v>700</v>
      </c>
      <c r="C67" s="100">
        <v>70001</v>
      </c>
      <c r="D67" s="100">
        <v>6210</v>
      </c>
      <c r="E67" s="101" t="s">
        <v>95</v>
      </c>
      <c r="F67" s="53">
        <v>133000</v>
      </c>
      <c r="G67" s="18">
        <f t="shared" si="4"/>
        <v>133000</v>
      </c>
      <c r="H67" s="102">
        <v>133000</v>
      </c>
      <c r="I67" s="80"/>
      <c r="J67" s="81"/>
      <c r="K67" s="82"/>
      <c r="L67" s="181"/>
      <c r="M67" s="17" t="s">
        <v>18</v>
      </c>
    </row>
    <row r="68" spans="1:13" ht="24.75" customHeight="1" thickBot="1">
      <c r="A68" s="254" t="s">
        <v>96</v>
      </c>
      <c r="B68" s="244"/>
      <c r="C68" s="244"/>
      <c r="D68" s="244"/>
      <c r="E68" s="245"/>
      <c r="F68" s="108">
        <f>SUM(F67)</f>
        <v>133000</v>
      </c>
      <c r="G68" s="160">
        <f>SUM(G67)</f>
        <v>133000</v>
      </c>
      <c r="H68" s="109">
        <f>SUM(H67)</f>
        <v>133000</v>
      </c>
      <c r="I68" s="108"/>
      <c r="J68" s="172"/>
      <c r="K68" s="110"/>
      <c r="L68" s="182"/>
      <c r="M68" s="111"/>
    </row>
    <row r="69" spans="1:13" ht="15.75" customHeight="1">
      <c r="A69" s="255">
        <v>52</v>
      </c>
      <c r="B69" s="106">
        <v>700</v>
      </c>
      <c r="C69" s="106">
        <v>70005</v>
      </c>
      <c r="D69" s="106">
        <v>6060</v>
      </c>
      <c r="E69" s="107" t="s">
        <v>97</v>
      </c>
      <c r="F69" s="153">
        <v>400000</v>
      </c>
      <c r="G69" s="139">
        <f t="shared" si="4"/>
        <v>400000</v>
      </c>
      <c r="H69" s="120">
        <v>400000</v>
      </c>
      <c r="I69" s="115"/>
      <c r="J69" s="173"/>
      <c r="K69" s="116"/>
      <c r="L69" s="183"/>
      <c r="M69" s="17" t="s">
        <v>18</v>
      </c>
    </row>
    <row r="70" spans="1:13" ht="15.75" customHeight="1" thickBot="1">
      <c r="A70" s="256">
        <v>53</v>
      </c>
      <c r="B70" s="100"/>
      <c r="C70" s="100"/>
      <c r="D70" s="100">
        <v>6060</v>
      </c>
      <c r="E70" s="101" t="s">
        <v>98</v>
      </c>
      <c r="F70" s="154">
        <v>710849</v>
      </c>
      <c r="G70" s="121">
        <f t="shared" si="4"/>
        <v>710849</v>
      </c>
      <c r="H70" s="122">
        <v>710849</v>
      </c>
      <c r="I70" s="117"/>
      <c r="J70" s="174"/>
      <c r="K70" s="118"/>
      <c r="L70" s="184"/>
      <c r="M70" s="119"/>
    </row>
    <row r="71" spans="1:13" ht="24" customHeight="1" thickBot="1">
      <c r="A71" s="254" t="s">
        <v>99</v>
      </c>
      <c r="B71" s="244"/>
      <c r="C71" s="244"/>
      <c r="D71" s="244"/>
      <c r="E71" s="245"/>
      <c r="F71" s="112">
        <f>SUM(F69:F70)</f>
        <v>1110849</v>
      </c>
      <c r="G71" s="113">
        <f>SUM(G69:G70)</f>
        <v>1110849</v>
      </c>
      <c r="H71" s="113">
        <f>SUM(H69:H70)</f>
        <v>1110849</v>
      </c>
      <c r="I71" s="114"/>
      <c r="J71" s="114"/>
      <c r="K71" s="186">
        <f>SUM(K70)</f>
        <v>0</v>
      </c>
      <c r="L71" s="170"/>
      <c r="M71" s="208"/>
    </row>
    <row r="72" spans="1:13" ht="15.75" customHeight="1">
      <c r="A72" s="256">
        <v>54</v>
      </c>
      <c r="B72" s="193">
        <v>750</v>
      </c>
      <c r="C72" s="195">
        <v>75023</v>
      </c>
      <c r="D72" s="195">
        <v>6060</v>
      </c>
      <c r="E72" s="196" t="s">
        <v>100</v>
      </c>
      <c r="F72" s="155">
        <v>50000</v>
      </c>
      <c r="G72" s="13">
        <f t="shared" si="4"/>
        <v>50000</v>
      </c>
      <c r="H72" s="188">
        <v>50000</v>
      </c>
      <c r="I72" s="123"/>
      <c r="J72" s="175"/>
      <c r="K72" s="187"/>
      <c r="L72" s="171"/>
      <c r="M72" s="28" t="s">
        <v>18</v>
      </c>
    </row>
    <row r="73" spans="1:13" ht="15.75" customHeight="1" thickBot="1">
      <c r="A73" s="220">
        <v>55</v>
      </c>
      <c r="B73" s="44"/>
      <c r="C73" s="52"/>
      <c r="D73" s="52">
        <v>6050</v>
      </c>
      <c r="E73" s="62" t="s">
        <v>45</v>
      </c>
      <c r="F73" s="43">
        <v>2525000</v>
      </c>
      <c r="G73" s="18">
        <f aca="true" t="shared" si="5" ref="G73:G79">H73+I73+K73+L73</f>
        <v>250000</v>
      </c>
      <c r="H73" s="54">
        <v>37500</v>
      </c>
      <c r="I73" s="53"/>
      <c r="J73" s="176"/>
      <c r="K73" s="55"/>
      <c r="L73" s="185">
        <v>212500</v>
      </c>
      <c r="M73" s="57" t="s">
        <v>18</v>
      </c>
    </row>
    <row r="74" spans="1:13" ht="24" customHeight="1" thickBot="1">
      <c r="A74" s="239" t="s">
        <v>61</v>
      </c>
      <c r="B74" s="239"/>
      <c r="C74" s="239"/>
      <c r="D74" s="239"/>
      <c r="E74" s="241"/>
      <c r="F74" s="51">
        <f>SUM(F72:F73)</f>
        <v>2575000</v>
      </c>
      <c r="G74" s="21">
        <f t="shared" si="5"/>
        <v>300000</v>
      </c>
      <c r="H74" s="48">
        <f>SUM(H72:H73)</f>
        <v>87500</v>
      </c>
      <c r="I74" s="47">
        <f>SUM(I73:I73)</f>
        <v>0</v>
      </c>
      <c r="J74" s="177"/>
      <c r="K74" s="49">
        <f>SUM(K73:K73)</f>
        <v>0</v>
      </c>
      <c r="L74" s="180">
        <f>SUM(L73:L73)</f>
        <v>212500</v>
      </c>
      <c r="M74" s="50"/>
    </row>
    <row r="75" spans="1:13" ht="30.75" customHeight="1">
      <c r="A75" s="221">
        <v>56</v>
      </c>
      <c r="B75" s="192">
        <v>801</v>
      </c>
      <c r="C75" s="192">
        <v>80101</v>
      </c>
      <c r="D75" s="126">
        <v>6050</v>
      </c>
      <c r="E75" s="189" t="s">
        <v>101</v>
      </c>
      <c r="F75" s="56">
        <v>30000</v>
      </c>
      <c r="G75" s="46">
        <f t="shared" si="5"/>
        <v>30000</v>
      </c>
      <c r="H75" s="127">
        <v>30000</v>
      </c>
      <c r="I75" s="81"/>
      <c r="J75" s="178"/>
      <c r="K75" s="134"/>
      <c r="L75" s="181"/>
      <c r="M75" s="17" t="s">
        <v>18</v>
      </c>
    </row>
    <row r="76" spans="1:13" ht="28.5" customHeight="1">
      <c r="A76" s="222">
        <v>57</v>
      </c>
      <c r="B76" s="29"/>
      <c r="C76" s="29"/>
      <c r="D76" s="60">
        <v>6050</v>
      </c>
      <c r="E76" s="140" t="s">
        <v>116</v>
      </c>
      <c r="F76" s="34">
        <v>770000</v>
      </c>
      <c r="G76" s="46">
        <f t="shared" si="5"/>
        <v>750000</v>
      </c>
      <c r="H76" s="32">
        <v>550000</v>
      </c>
      <c r="I76" s="32"/>
      <c r="J76" s="31" t="s">
        <v>75</v>
      </c>
      <c r="K76" s="33">
        <v>200000</v>
      </c>
      <c r="L76" s="34"/>
      <c r="M76" s="17" t="s">
        <v>18</v>
      </c>
    </row>
    <row r="77" spans="1:13" ht="28.5" customHeight="1">
      <c r="A77" s="222">
        <v>58</v>
      </c>
      <c r="B77" s="29"/>
      <c r="C77" s="29"/>
      <c r="D77" s="60">
        <v>6050</v>
      </c>
      <c r="E77" s="140" t="s">
        <v>81</v>
      </c>
      <c r="F77" s="34">
        <v>1500000</v>
      </c>
      <c r="G77" s="46">
        <f t="shared" si="5"/>
        <v>100000</v>
      </c>
      <c r="H77" s="32">
        <v>15000</v>
      </c>
      <c r="I77" s="32"/>
      <c r="J77" s="31"/>
      <c r="K77" s="33"/>
      <c r="L77" s="34">
        <v>85000</v>
      </c>
      <c r="M77" s="17" t="s">
        <v>18</v>
      </c>
    </row>
    <row r="78" spans="1:13" ht="39" customHeight="1" thickBot="1">
      <c r="A78" s="222">
        <v>59</v>
      </c>
      <c r="B78" s="29"/>
      <c r="C78" s="29"/>
      <c r="D78" s="60">
        <v>6050</v>
      </c>
      <c r="E78" s="140" t="s">
        <v>115</v>
      </c>
      <c r="F78" s="34">
        <v>3015000</v>
      </c>
      <c r="G78" s="46">
        <f t="shared" si="5"/>
        <v>100000</v>
      </c>
      <c r="H78" s="32">
        <v>15000</v>
      </c>
      <c r="I78" s="32"/>
      <c r="J78" s="31"/>
      <c r="K78" s="33"/>
      <c r="L78" s="34">
        <v>85000</v>
      </c>
      <c r="M78" s="17" t="s">
        <v>18</v>
      </c>
    </row>
    <row r="79" spans="1:13" ht="27.75" customHeight="1" thickBot="1">
      <c r="A79" s="239" t="s">
        <v>46</v>
      </c>
      <c r="B79" s="239"/>
      <c r="C79" s="239"/>
      <c r="D79" s="239"/>
      <c r="E79" s="241"/>
      <c r="F79" s="51">
        <f>SUM(F76:F78)</f>
        <v>5285000</v>
      </c>
      <c r="G79" s="21">
        <f t="shared" si="5"/>
        <v>980000</v>
      </c>
      <c r="H79" s="48">
        <f>SUM(H75:H78)</f>
        <v>610000</v>
      </c>
      <c r="I79" s="48">
        <f>SUM(I76:I78)</f>
        <v>0</v>
      </c>
      <c r="J79" s="47"/>
      <c r="K79" s="49">
        <f>SUM(K76:K78)</f>
        <v>200000</v>
      </c>
      <c r="L79" s="49">
        <f>SUM(L76:L78)</f>
        <v>170000</v>
      </c>
      <c r="M79" s="50"/>
    </row>
    <row r="80" spans="1:13" ht="15.75" customHeight="1" thickBot="1">
      <c r="A80" s="223">
        <v>60</v>
      </c>
      <c r="B80" s="52">
        <v>852</v>
      </c>
      <c r="C80" s="52">
        <v>85295</v>
      </c>
      <c r="D80" s="79">
        <v>6050</v>
      </c>
      <c r="E80" s="190" t="s">
        <v>47</v>
      </c>
      <c r="F80" s="56">
        <v>4100000</v>
      </c>
      <c r="G80" s="18">
        <f>SUM(H80:L80)</f>
        <v>100000</v>
      </c>
      <c r="H80" s="54">
        <v>100000</v>
      </c>
      <c r="I80" s="80"/>
      <c r="J80" s="81"/>
      <c r="K80" s="82"/>
      <c r="L80" s="56"/>
      <c r="M80" s="57" t="s">
        <v>18</v>
      </c>
    </row>
    <row r="81" spans="1:13" ht="28.5" customHeight="1" thickBot="1">
      <c r="A81" s="239" t="s">
        <v>48</v>
      </c>
      <c r="B81" s="239"/>
      <c r="C81" s="239"/>
      <c r="D81" s="239"/>
      <c r="E81" s="241"/>
      <c r="F81" s="51">
        <f>SUM(F80)</f>
        <v>4100000</v>
      </c>
      <c r="G81" s="21">
        <f aca="true" t="shared" si="6" ref="G81:G102">H81+I81+K81+L81</f>
        <v>100000</v>
      </c>
      <c r="H81" s="48">
        <f>SUM(H80)</f>
        <v>100000</v>
      </c>
      <c r="I81" s="48"/>
      <c r="J81" s="47"/>
      <c r="K81" s="49"/>
      <c r="L81" s="51">
        <f>SUM(L80)</f>
        <v>0</v>
      </c>
      <c r="M81" s="50"/>
    </row>
    <row r="82" spans="1:13" ht="15.75" customHeight="1" thickBot="1">
      <c r="A82" s="224">
        <v>61</v>
      </c>
      <c r="B82" s="128">
        <v>900</v>
      </c>
      <c r="C82" s="128">
        <v>90001</v>
      </c>
      <c r="D82" s="128">
        <v>6050</v>
      </c>
      <c r="E82" s="140" t="s">
        <v>102</v>
      </c>
      <c r="F82" s="56">
        <f>SUM(H82)</f>
        <v>40000</v>
      </c>
      <c r="G82" s="46">
        <f t="shared" si="6"/>
        <v>40000</v>
      </c>
      <c r="H82" s="130">
        <v>40000</v>
      </c>
      <c r="I82" s="80"/>
      <c r="J82" s="81"/>
      <c r="K82" s="82"/>
      <c r="L82" s="125"/>
      <c r="M82" s="19" t="s">
        <v>18</v>
      </c>
    </row>
    <row r="83" spans="1:13" ht="24.75" customHeight="1" thickBot="1">
      <c r="A83" s="243" t="s">
        <v>103</v>
      </c>
      <c r="B83" s="244"/>
      <c r="C83" s="244"/>
      <c r="D83" s="244"/>
      <c r="E83" s="244"/>
      <c r="F83" s="129">
        <f>SUM(F82)</f>
        <v>40000</v>
      </c>
      <c r="G83" s="92">
        <f>SUM(G82)</f>
        <v>40000</v>
      </c>
      <c r="H83" s="104">
        <f>SUM(H82)</f>
        <v>40000</v>
      </c>
      <c r="I83" s="104"/>
      <c r="J83" s="103"/>
      <c r="K83" s="105"/>
      <c r="L83" s="129"/>
      <c r="M83" s="208"/>
    </row>
    <row r="84" spans="1:13" ht="15.75" customHeight="1">
      <c r="A84" s="225">
        <v>62</v>
      </c>
      <c r="B84" s="156"/>
      <c r="C84" s="156"/>
      <c r="D84" s="131">
        <v>6050</v>
      </c>
      <c r="E84" s="132" t="s">
        <v>104</v>
      </c>
      <c r="F84" s="165">
        <f>SUM(H84)</f>
        <v>100000</v>
      </c>
      <c r="G84" s="210">
        <f t="shared" si="6"/>
        <v>100000</v>
      </c>
      <c r="H84" s="120">
        <v>100000</v>
      </c>
      <c r="I84" s="124"/>
      <c r="J84" s="133"/>
      <c r="K84" s="134"/>
      <c r="L84" s="135"/>
      <c r="M84" s="28" t="s">
        <v>18</v>
      </c>
    </row>
    <row r="85" spans="1:13" ht="15.75" customHeight="1" thickBot="1">
      <c r="A85" s="223">
        <v>63</v>
      </c>
      <c r="B85" s="52">
        <v>900</v>
      </c>
      <c r="C85" s="52">
        <v>90015</v>
      </c>
      <c r="D85" s="52">
        <v>6050</v>
      </c>
      <c r="E85" s="62" t="s">
        <v>62</v>
      </c>
      <c r="F85" s="56">
        <v>400000</v>
      </c>
      <c r="G85" s="18">
        <f t="shared" si="6"/>
        <v>100000</v>
      </c>
      <c r="H85" s="54">
        <v>100000</v>
      </c>
      <c r="I85" s="54"/>
      <c r="J85" s="53"/>
      <c r="K85" s="55"/>
      <c r="L85" s="56"/>
      <c r="M85" s="57" t="s">
        <v>18</v>
      </c>
    </row>
    <row r="86" spans="1:13" ht="22.5" customHeight="1" thickBot="1">
      <c r="A86" s="237" t="s">
        <v>63</v>
      </c>
      <c r="B86" s="237"/>
      <c r="C86" s="237"/>
      <c r="D86" s="237"/>
      <c r="E86" s="238"/>
      <c r="F86" s="51">
        <f>SUM(F84:F85)</f>
        <v>500000</v>
      </c>
      <c r="G86" s="21">
        <f t="shared" si="6"/>
        <v>200000</v>
      </c>
      <c r="H86" s="48">
        <f>SUM(H84:H85)</f>
        <v>200000</v>
      </c>
      <c r="I86" s="48">
        <f>SUM(I85:I85)</f>
        <v>0</v>
      </c>
      <c r="J86" s="47"/>
      <c r="K86" s="49">
        <f>SUM(K85:K85)</f>
        <v>0</v>
      </c>
      <c r="L86" s="48">
        <f>SUM(L85:L85)</f>
        <v>0</v>
      </c>
      <c r="M86" s="63"/>
    </row>
    <row r="87" spans="1:13" ht="15.75" customHeight="1">
      <c r="A87" s="219">
        <v>64</v>
      </c>
      <c r="B87" s="29">
        <v>900</v>
      </c>
      <c r="C87" s="29">
        <v>90095</v>
      </c>
      <c r="D87" s="29">
        <v>6050</v>
      </c>
      <c r="E87" s="64" t="s">
        <v>53</v>
      </c>
      <c r="F87" s="34">
        <v>300086</v>
      </c>
      <c r="G87" s="13">
        <f t="shared" si="6"/>
        <v>0</v>
      </c>
      <c r="H87" s="32"/>
      <c r="I87" s="32"/>
      <c r="J87" s="31"/>
      <c r="K87" s="33"/>
      <c r="L87" s="34"/>
      <c r="M87" s="17" t="s">
        <v>18</v>
      </c>
    </row>
    <row r="88" spans="1:13" ht="15.75" customHeight="1">
      <c r="A88" s="219">
        <v>65</v>
      </c>
      <c r="B88" s="29"/>
      <c r="C88" s="29"/>
      <c r="D88" s="29">
        <v>6050</v>
      </c>
      <c r="E88" s="64" t="s">
        <v>64</v>
      </c>
      <c r="F88" s="34">
        <v>200000</v>
      </c>
      <c r="G88" s="13">
        <f t="shared" si="6"/>
        <v>100000</v>
      </c>
      <c r="H88" s="32">
        <v>100000</v>
      </c>
      <c r="I88" s="32"/>
      <c r="J88" s="31"/>
      <c r="K88" s="33"/>
      <c r="L88" s="34"/>
      <c r="M88" s="17" t="s">
        <v>18</v>
      </c>
    </row>
    <row r="89" spans="1:13" ht="15.75" customHeight="1">
      <c r="A89" s="219">
        <v>66</v>
      </c>
      <c r="B89" s="29"/>
      <c r="C89" s="29"/>
      <c r="D89" s="29">
        <v>6050</v>
      </c>
      <c r="E89" s="83" t="s">
        <v>77</v>
      </c>
      <c r="F89" s="191">
        <v>600000</v>
      </c>
      <c r="G89" s="13">
        <f t="shared" si="6"/>
        <v>400000</v>
      </c>
      <c r="H89" s="41">
        <v>400000</v>
      </c>
      <c r="I89" s="41"/>
      <c r="J89" s="40"/>
      <c r="K89" s="42"/>
      <c r="L89" s="43"/>
      <c r="M89" s="17" t="s">
        <v>18</v>
      </c>
    </row>
    <row r="90" spans="1:13" ht="15.75" customHeight="1">
      <c r="A90" s="219">
        <v>67</v>
      </c>
      <c r="B90" s="29"/>
      <c r="C90" s="29"/>
      <c r="D90" s="29">
        <v>6050</v>
      </c>
      <c r="E90" s="136" t="s">
        <v>105</v>
      </c>
      <c r="F90" s="168">
        <f>SUM(G90)</f>
        <v>250000</v>
      </c>
      <c r="G90" s="13">
        <f>SUM(H90)</f>
        <v>250000</v>
      </c>
      <c r="H90" s="138">
        <v>250000</v>
      </c>
      <c r="I90" s="41"/>
      <c r="J90" s="40"/>
      <c r="K90" s="42"/>
      <c r="L90" s="43"/>
      <c r="M90" s="17" t="s">
        <v>18</v>
      </c>
    </row>
    <row r="91" spans="1:13" ht="30" customHeight="1">
      <c r="A91" s="219">
        <v>68</v>
      </c>
      <c r="B91" s="29"/>
      <c r="C91" s="29"/>
      <c r="D91" s="29">
        <v>6050</v>
      </c>
      <c r="E91" s="137" t="s">
        <v>106</v>
      </c>
      <c r="F91" s="16">
        <f>SUM(G91)</f>
        <v>25000</v>
      </c>
      <c r="G91" s="13">
        <f>SUM(H91)</f>
        <v>25000</v>
      </c>
      <c r="H91" s="138">
        <v>25000</v>
      </c>
      <c r="I91" s="230"/>
      <c r="J91" s="231"/>
      <c r="K91" s="232"/>
      <c r="L91" s="43"/>
      <c r="M91" s="17" t="s">
        <v>18</v>
      </c>
    </row>
    <row r="92" spans="1:13" ht="21" customHeight="1">
      <c r="A92" s="219">
        <v>70</v>
      </c>
      <c r="B92" s="29"/>
      <c r="C92" s="29"/>
      <c r="D92" s="29">
        <v>6050</v>
      </c>
      <c r="E92" s="212" t="s">
        <v>109</v>
      </c>
      <c r="F92" s="168">
        <v>80000</v>
      </c>
      <c r="G92" s="46">
        <v>80000</v>
      </c>
      <c r="H92" s="213">
        <v>80000</v>
      </c>
      <c r="I92" s="54"/>
      <c r="J92" s="53"/>
      <c r="K92" s="55"/>
      <c r="L92" s="43"/>
      <c r="M92" s="17" t="s">
        <v>18</v>
      </c>
    </row>
    <row r="93" spans="1:13" ht="31.5" customHeight="1">
      <c r="A93" s="219">
        <v>71</v>
      </c>
      <c r="B93" s="29"/>
      <c r="C93" s="29"/>
      <c r="D93" s="29">
        <v>6050</v>
      </c>
      <c r="E93" s="64" t="s">
        <v>54</v>
      </c>
      <c r="F93" s="43">
        <v>2550000</v>
      </c>
      <c r="G93" s="13">
        <f t="shared" si="6"/>
        <v>200000</v>
      </c>
      <c r="H93" s="32">
        <v>200000</v>
      </c>
      <c r="I93" s="41"/>
      <c r="J93" s="40"/>
      <c r="K93" s="42"/>
      <c r="L93" s="43"/>
      <c r="M93" s="17" t="s">
        <v>18</v>
      </c>
    </row>
    <row r="94" spans="1:13" ht="25.5" customHeight="1">
      <c r="A94" s="219"/>
      <c r="B94" s="29"/>
      <c r="C94" s="29"/>
      <c r="D94" s="29">
        <v>6050</v>
      </c>
      <c r="E94" s="77" t="s">
        <v>55</v>
      </c>
      <c r="F94" s="34">
        <v>1075000</v>
      </c>
      <c r="G94" s="66">
        <f>H94+I94+K94+L94</f>
        <v>250000</v>
      </c>
      <c r="H94" s="32">
        <v>37500</v>
      </c>
      <c r="I94" s="32"/>
      <c r="J94" s="31"/>
      <c r="K94" s="33"/>
      <c r="L94" s="43">
        <v>212500</v>
      </c>
      <c r="M94" s="17" t="s">
        <v>18</v>
      </c>
    </row>
    <row r="95" spans="1:13" ht="57" customHeight="1" thickBot="1">
      <c r="A95" s="219">
        <v>72</v>
      </c>
      <c r="B95" s="29"/>
      <c r="C95" s="24"/>
      <c r="D95" s="24">
        <v>6300</v>
      </c>
      <c r="E95" s="214" t="s">
        <v>83</v>
      </c>
      <c r="F95" s="215">
        <f>SUM(G95)</f>
        <v>150000</v>
      </c>
      <c r="G95" s="13">
        <f>SUM(H95)</f>
        <v>150000</v>
      </c>
      <c r="H95" s="216">
        <v>150000</v>
      </c>
      <c r="I95" s="26"/>
      <c r="J95" s="25"/>
      <c r="K95" s="55"/>
      <c r="L95" s="43"/>
      <c r="M95" s="17" t="s">
        <v>18</v>
      </c>
    </row>
    <row r="96" spans="1:13" ht="15.75" customHeight="1" thickBot="1">
      <c r="A96" s="237" t="s">
        <v>70</v>
      </c>
      <c r="B96" s="237"/>
      <c r="C96" s="237"/>
      <c r="D96" s="237"/>
      <c r="E96" s="238"/>
      <c r="F96" s="51">
        <f>SUM(F87:F95)</f>
        <v>5230086</v>
      </c>
      <c r="G96" s="21">
        <f t="shared" si="6"/>
        <v>1455000</v>
      </c>
      <c r="H96" s="48">
        <f>SUM(H87:H95)</f>
        <v>1242500</v>
      </c>
      <c r="I96" s="48">
        <f>SUM(I87:I95)</f>
        <v>0</v>
      </c>
      <c r="J96" s="47"/>
      <c r="K96" s="49">
        <f>SUM(K87:K95)</f>
        <v>0</v>
      </c>
      <c r="L96" s="51">
        <f>SUM(L87:L95)</f>
        <v>212500</v>
      </c>
      <c r="M96" s="63">
        <f>SUM(M87:M95)</f>
        <v>0</v>
      </c>
    </row>
    <row r="97" spans="1:13" ht="15.75" customHeight="1" thickBot="1">
      <c r="A97" s="226">
        <v>73</v>
      </c>
      <c r="B97" s="59">
        <v>921</v>
      </c>
      <c r="C97" s="59">
        <v>92109</v>
      </c>
      <c r="D97" s="61">
        <v>6050</v>
      </c>
      <c r="E97" s="84" t="s">
        <v>56</v>
      </c>
      <c r="F97" s="53">
        <v>1825000</v>
      </c>
      <c r="G97" s="18">
        <f t="shared" si="6"/>
        <v>300000</v>
      </c>
      <c r="H97" s="54">
        <v>45000</v>
      </c>
      <c r="I97" s="54"/>
      <c r="J97" s="53"/>
      <c r="K97" s="55"/>
      <c r="L97" s="56">
        <v>255000</v>
      </c>
      <c r="M97" s="57" t="s">
        <v>18</v>
      </c>
    </row>
    <row r="98" spans="1:13" ht="15.75" customHeight="1" thickBot="1">
      <c r="A98" s="239" t="s">
        <v>57</v>
      </c>
      <c r="B98" s="239"/>
      <c r="C98" s="239"/>
      <c r="D98" s="239"/>
      <c r="E98" s="239"/>
      <c r="F98" s="47">
        <f>SUM(F97)</f>
        <v>1825000</v>
      </c>
      <c r="G98" s="21">
        <f t="shared" si="6"/>
        <v>300000</v>
      </c>
      <c r="H98" s="48">
        <f>SUM(H97:H97)</f>
        <v>45000</v>
      </c>
      <c r="I98" s="48">
        <f>SUM(I97:I97)</f>
        <v>0</v>
      </c>
      <c r="J98" s="47"/>
      <c r="K98" s="49">
        <f>SUM(K97:K97)</f>
        <v>0</v>
      </c>
      <c r="L98" s="51">
        <f>SUM(L97:L97)</f>
        <v>255000</v>
      </c>
      <c r="M98" s="65"/>
    </row>
    <row r="99" spans="1:13" ht="15.75" customHeight="1" thickBot="1">
      <c r="A99" s="227">
        <v>74</v>
      </c>
      <c r="B99" s="59">
        <v>926</v>
      </c>
      <c r="C99" s="59">
        <v>92601</v>
      </c>
      <c r="D99" s="61">
        <v>6050</v>
      </c>
      <c r="E99" s="204" t="s">
        <v>85</v>
      </c>
      <c r="F99" s="153">
        <v>1190500</v>
      </c>
      <c r="G99" s="205">
        <f t="shared" si="6"/>
        <v>315500</v>
      </c>
      <c r="H99" s="206">
        <v>11000</v>
      </c>
      <c r="I99" s="206"/>
      <c r="J99" s="153" t="s">
        <v>75</v>
      </c>
      <c r="K99" s="207">
        <v>304500</v>
      </c>
      <c r="L99" s="169"/>
      <c r="M99" s="203" t="s">
        <v>18</v>
      </c>
    </row>
    <row r="100" spans="1:13" ht="15.75" customHeight="1" thickBot="1">
      <c r="A100" s="228">
        <v>75</v>
      </c>
      <c r="B100" s="197"/>
      <c r="C100" s="197"/>
      <c r="D100" s="198">
        <v>6050</v>
      </c>
      <c r="E100" s="199" t="s">
        <v>58</v>
      </c>
      <c r="F100" s="67">
        <v>11325000</v>
      </c>
      <c r="G100" s="121">
        <f t="shared" si="6"/>
        <v>250000</v>
      </c>
      <c r="H100" s="200">
        <v>250000</v>
      </c>
      <c r="I100" s="200"/>
      <c r="J100" s="67"/>
      <c r="K100" s="201"/>
      <c r="L100" s="202"/>
      <c r="M100" s="203" t="s">
        <v>18</v>
      </c>
    </row>
    <row r="101" spans="1:13" ht="15.75" customHeight="1" thickBot="1">
      <c r="A101" s="240" t="s">
        <v>59</v>
      </c>
      <c r="B101" s="240"/>
      <c r="C101" s="240"/>
      <c r="D101" s="240"/>
      <c r="E101" s="68"/>
      <c r="F101" s="69">
        <f>SUM(F99:F100)</f>
        <v>12515500</v>
      </c>
      <c r="G101" s="70">
        <f t="shared" si="6"/>
        <v>565500</v>
      </c>
      <c r="H101" s="71">
        <f>SUM(H99:H100)</f>
        <v>261000</v>
      </c>
      <c r="I101" s="71">
        <f>SUM(I99:I100)</f>
        <v>0</v>
      </c>
      <c r="J101" s="47"/>
      <c r="K101" s="201">
        <f>SUM(K99:K100)</f>
        <v>304500</v>
      </c>
      <c r="L101" s="71">
        <f>SUM(L99:L100)</f>
        <v>0</v>
      </c>
      <c r="M101" s="72"/>
    </row>
    <row r="102" spans="1:17" ht="27" customHeight="1" thickBot="1">
      <c r="A102" s="157"/>
      <c r="B102" s="158"/>
      <c r="C102" s="159"/>
      <c r="D102" s="236" t="s">
        <v>60</v>
      </c>
      <c r="E102" s="236"/>
      <c r="F102" s="47">
        <f>F23+F25+F66+F68+F71+F74+F79+F81+F83+F86+F96+F98+F101</f>
        <v>124450173</v>
      </c>
      <c r="G102" s="58">
        <f t="shared" si="6"/>
        <v>13802578</v>
      </c>
      <c r="H102" s="47">
        <f>H23+H25+H66+H68+H71+H74+H79+H81+H83+H86+H96+H98+H101</f>
        <v>11300578</v>
      </c>
      <c r="I102" s="47">
        <f>I23+I74+I79+I81+I86+I96+I98+I101+I66</f>
        <v>0</v>
      </c>
      <c r="J102" s="67"/>
      <c r="K102" s="229">
        <f>K23+K74+K79+K81+K86+K96+K98+K101+K66</f>
        <v>504500</v>
      </c>
      <c r="L102" s="47">
        <f>L23+L74+L79+L81+L86+L96+L98+L101+L66</f>
        <v>1997500</v>
      </c>
      <c r="M102" s="51"/>
      <c r="N102" s="73"/>
      <c r="O102" s="74"/>
      <c r="P102" s="73"/>
      <c r="Q102" s="73"/>
    </row>
    <row r="103" spans="4:13" ht="12.75">
      <c r="D103" s="75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4:13" ht="18" customHeight="1">
      <c r="D104" s="75"/>
      <c r="E104" s="76"/>
      <c r="F104" s="76"/>
      <c r="G104" s="76"/>
      <c r="H104" s="76"/>
      <c r="I104" s="76"/>
      <c r="J104" s="76"/>
      <c r="K104" s="76"/>
      <c r="L104" s="76"/>
      <c r="M104" s="76"/>
    </row>
    <row r="105" spans="4:13" ht="14.25">
      <c r="D105" s="75"/>
      <c r="E105" s="76"/>
      <c r="F105" s="76"/>
      <c r="G105" s="76"/>
      <c r="H105" s="76"/>
      <c r="I105" s="76"/>
      <c r="J105" s="76"/>
      <c r="K105" s="76"/>
      <c r="L105" s="2" t="s">
        <v>112</v>
      </c>
      <c r="M105" s="76"/>
    </row>
    <row r="106" spans="1:11" ht="14.25">
      <c r="A106" s="85" t="s">
        <v>72</v>
      </c>
      <c r="B106" s="2"/>
      <c r="C106" s="2"/>
      <c r="D106" s="2"/>
      <c r="E106" s="2"/>
      <c r="F106" s="2"/>
      <c r="G106" s="2"/>
      <c r="H106" s="2"/>
      <c r="I106" s="76"/>
      <c r="J106" s="76"/>
      <c r="K106" s="76"/>
    </row>
    <row r="107" spans="1:11" ht="14.25">
      <c r="A107" s="85" t="s">
        <v>73</v>
      </c>
      <c r="B107" s="2"/>
      <c r="C107" s="2"/>
      <c r="D107" s="2"/>
      <c r="E107" s="2"/>
      <c r="F107" s="2"/>
      <c r="G107" s="2"/>
      <c r="H107" s="2"/>
      <c r="I107" s="76"/>
      <c r="J107" s="76"/>
      <c r="K107" s="76"/>
    </row>
    <row r="108" spans="1:12" ht="14.25">
      <c r="A108" s="2" t="s">
        <v>74</v>
      </c>
      <c r="B108" s="2"/>
      <c r="C108" s="2"/>
      <c r="D108" s="2"/>
      <c r="E108" s="2"/>
      <c r="F108" s="2"/>
      <c r="G108" s="2"/>
      <c r="H108" s="2"/>
      <c r="L108" s="2" t="s">
        <v>113</v>
      </c>
    </row>
    <row r="109" spans="1:8" ht="15">
      <c r="A109" s="2"/>
      <c r="B109" s="2"/>
      <c r="C109" s="2"/>
      <c r="D109" s="86"/>
      <c r="E109" s="2"/>
      <c r="F109" s="2"/>
      <c r="G109" s="2"/>
      <c r="H109" s="2"/>
    </row>
    <row r="110" ht="14.25">
      <c r="L110" s="2"/>
    </row>
  </sheetData>
  <mergeCells count="27">
    <mergeCell ref="M10:M12"/>
    <mergeCell ref="A83:E83"/>
    <mergeCell ref="A10:A12"/>
    <mergeCell ref="B10:B12"/>
    <mergeCell ref="C10:C12"/>
    <mergeCell ref="D10:D12"/>
    <mergeCell ref="E10:E12"/>
    <mergeCell ref="G11:G12"/>
    <mergeCell ref="H11:L11"/>
    <mergeCell ref="J12:K12"/>
    <mergeCell ref="J13:K13"/>
    <mergeCell ref="A79:E79"/>
    <mergeCell ref="A25:E25"/>
    <mergeCell ref="A68:E68"/>
    <mergeCell ref="A71:E71"/>
    <mergeCell ref="A23:E23"/>
    <mergeCell ref="A66:E66"/>
    <mergeCell ref="F10:F12"/>
    <mergeCell ref="G10:L10"/>
    <mergeCell ref="D7:O7"/>
    <mergeCell ref="D102:E102"/>
    <mergeCell ref="A86:E86"/>
    <mergeCell ref="A96:E96"/>
    <mergeCell ref="A98:E98"/>
    <mergeCell ref="A101:D101"/>
    <mergeCell ref="A81:E81"/>
    <mergeCell ref="A74:E74"/>
  </mergeCells>
  <printOptions horizontalCentered="1"/>
  <pageMargins left="0.1968503937007874" right="0.1968503937007874" top="0.3937007874015748" bottom="0.3937007874015748" header="0.5118110236220472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2007-12-29T12:13:34Z</cp:lastPrinted>
  <dcterms:created xsi:type="dcterms:W3CDTF">2007-11-06T08:50:58Z</dcterms:created>
  <dcterms:modified xsi:type="dcterms:W3CDTF">2007-12-29T12:13:42Z</dcterms:modified>
  <cp:category/>
  <cp:version/>
  <cp:contentType/>
  <cp:contentStatus/>
</cp:coreProperties>
</file>