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<sst xmlns="http://schemas.openxmlformats.org/spreadsheetml/2006/main" count="228" uniqueCount="136">
  <si>
    <t>Nakłady dotychczas poniesione</t>
  </si>
  <si>
    <t xml:space="preserve">Ogółem </t>
  </si>
  <si>
    <t xml:space="preserve"> </t>
  </si>
  <si>
    <t>Ogółem rozdz. 60016</t>
  </si>
  <si>
    <t>Ogółem rozdz.70005</t>
  </si>
  <si>
    <t>Ogółem rozdz. 01010</t>
  </si>
  <si>
    <t>Urząd Miejski</t>
  </si>
  <si>
    <t>Ogółem rozdz.92601</t>
  </si>
  <si>
    <t>Ogółem rozdz. 70001</t>
  </si>
  <si>
    <t>Ogółem rozdz.92109</t>
  </si>
  <si>
    <t>Ogółem rozdz. 80104</t>
  </si>
  <si>
    <t>Ogółem rozdz.75416</t>
  </si>
  <si>
    <t>Planowane wydatki</t>
  </si>
  <si>
    <t>rok budżetowy 2007</t>
  </si>
  <si>
    <t>dochody własne jst</t>
  </si>
  <si>
    <t>kredyty i pożyczki</t>
  </si>
  <si>
    <t>środki pochodzące z innych źródeł</t>
  </si>
  <si>
    <t>Środki wymienione w art.. 5 ust. 1 pkt 2 i 3 u.f.p.</t>
  </si>
  <si>
    <t>z tego źródła finansowania</t>
  </si>
  <si>
    <t>Lp.</t>
  </si>
  <si>
    <t>Dział</t>
  </si>
  <si>
    <t>Rozdz.</t>
  </si>
  <si>
    <t>par.</t>
  </si>
  <si>
    <t>Łaczne koszty finansowe</t>
  </si>
  <si>
    <t>010</t>
  </si>
  <si>
    <t>01010</t>
  </si>
  <si>
    <t>6050</t>
  </si>
  <si>
    <t>Budowa wodociągu w Lucynowie (teren scalenia)</t>
  </si>
  <si>
    <t xml:space="preserve">Budowa wodociągu w Kamieńczyku 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</si>
  <si>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</si>
  <si>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</si>
  <si>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</si>
  <si>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</si>
  <si>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</si>
  <si>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</si>
  <si>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Lucynowie (teren scalenia)</t>
  </si>
  <si>
    <t>Budowa drogi w Leszczydole Starym( w stronę Leszczydołu Pustki)</t>
  </si>
  <si>
    <t>Budowa dróg na osiedlu Nad Bugiem (dokumentacja)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</si>
  <si>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</si>
  <si>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</si>
  <si>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</si>
  <si>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</si>
  <si>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</si>
  <si>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Dostosowanie dróg gminnych położonych wzdłuż ul.Serockiej do drogi krajowej</t>
  </si>
  <si>
    <t>Remont ulicy Gen.J.Sowińskiego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</si>
  <si>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</si>
  <si>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</si>
  <si>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</si>
  <si>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 Dębowej i Środkowej w Leszczydole Nowinach</t>
  </si>
  <si>
    <t xml:space="preserve"> Budowa ul.Granicznej</t>
  </si>
  <si>
    <t>Budowa drogi w Tulewie Dolnym</t>
  </si>
  <si>
    <t>Budowa ulicy Wspólnej</t>
  </si>
  <si>
    <t xml:space="preserve">Zakup gruntów </t>
  </si>
  <si>
    <t xml:space="preserve">Dotacja celowa z budżetu na finansowanie lub dofinansowanie kosztów realizacji inwestycji i zakupów inwestycyjnych zakładów budżetowych     </t>
  </si>
  <si>
    <t>Komputeryzacja Urzędu Miejskiego</t>
  </si>
  <si>
    <t>Informatyzacja gminy Wyszków</t>
  </si>
  <si>
    <t>Zakup samochodu dla Straży Miejskiej</t>
  </si>
  <si>
    <t>Termomodernizacja budynku Szkoły Podstawowej nr 2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</si>
  <si>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</si>
  <si>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</si>
  <si>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</si>
  <si>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</si>
  <si>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</si>
  <si>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i odwodnienia w Lucynowie(teren scalenia)</t>
  </si>
  <si>
    <t>Budowa kanalizacji sanitarnej w Leszczydole Starym,Leszczydole Pustkach (60%)</t>
  </si>
  <si>
    <t>Budowa kanalizacji sanitarnej w Lucynowie ( na wschód od torów kolejowych)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</si>
  <si>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</si>
  <si>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</si>
  <si>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</si>
  <si>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</si>
  <si>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</si>
  <si>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</si>
  <si>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</si>
  <si>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Budowa infrastruktury w ramach czynów społecznych</t>
  </si>
  <si>
    <t>Modernizacja budynku WOK "HUTNIK"</t>
  </si>
  <si>
    <t>Modernizacja stadionu miejskiego</t>
  </si>
  <si>
    <t>lata nast..</t>
  </si>
  <si>
    <t>Zakup inwestycyjne</t>
  </si>
  <si>
    <t>Limity wydatków na wieloletnie programy inwestycyjne w latach 2007 - 2009</t>
  </si>
  <si>
    <t>Rady Miejskiej w Wyszkowie</t>
  </si>
  <si>
    <t>jednostka organizacyjna realizująca program lub koordynująca wykonanie programu</t>
  </si>
  <si>
    <t>Budowa chodnika wzdłuż ul.Pułtuskiej ( do cmentarza)</t>
  </si>
  <si>
    <t>Budowa drogi w Skuszewie ( ul. Przejazdowa)</t>
  </si>
  <si>
    <t>Budowa ulicy Mazowieckiej w Kamieńczyku</t>
  </si>
  <si>
    <t>Zakup centrali telefonicznej</t>
  </si>
  <si>
    <t>Termomodernizacja budynku Urzędu Miejskiego</t>
  </si>
  <si>
    <t xml:space="preserve">Zagospodarowanie terenu wzdłuż rzeki Bug wraz z odbudową przystani </t>
  </si>
  <si>
    <t>Budowa sieci tras rowerowych , pieszych i konnych w gminie</t>
  </si>
  <si>
    <t>Zagospodarowanie terenu na osiedlach Prosta, Sowińskiego,Polonez- budowa ciągów pieszych i pieszo - jezdnych</t>
  </si>
  <si>
    <t>Rozbudowa Szkoły Podstawowej w Lucynowie</t>
  </si>
  <si>
    <t>Budowa ulicy Łącznej</t>
  </si>
  <si>
    <t>Dotacja celowa na pomoc finansową udzielaną między jednostkami samorządu terytorialnego na dofinansowanie własnych zadań inwestycyjnych i zakupów inw.</t>
  </si>
  <si>
    <t xml:space="preserve">Rewitalizacja parku miejskiego - modernizacja ścieżek i drzewostanu </t>
  </si>
  <si>
    <t>Przebudowa ulic na osiedlu Zakręzie</t>
  </si>
  <si>
    <t>Budowa wewnątrzosiedlowej ulicy do WOSiR</t>
  </si>
  <si>
    <t>Zagospodarowanie ulicy Kościelnej i Strumykowej ( koncepcja)</t>
  </si>
  <si>
    <t>Dostosowanie Przedszkola Nr 4 na potrzeby osób niepełnosprawnych ( podjazdy, remont łazienek)</t>
  </si>
  <si>
    <t>Zagospodarowanie terenu na osiedlu Centrum - ulice , rynek miejski</t>
  </si>
  <si>
    <t>Budowa ulic na osiedlu Latoszek wraz z infrastrukturą towarzyszącą</t>
  </si>
  <si>
    <t>Budowa Ratusza Miejskiego - koncepcja</t>
  </si>
  <si>
    <t>Wniesienie udziałów do Wyszkowskiego Towarzystwa Budownictwa Społecznego</t>
  </si>
  <si>
    <t>Przewodniczący Rady</t>
  </si>
  <si>
    <t xml:space="preserve">     Marek Głowacki</t>
  </si>
  <si>
    <t>Budowa wodociągu w Rybienku Nowym (koncepcja)</t>
  </si>
  <si>
    <t xml:space="preserve">Modernizacja ulic na oś.Ogródki </t>
  </si>
  <si>
    <t>Budowa ulicy Żytniej ( dokumentacja)</t>
  </si>
  <si>
    <t>Modernizacja ulicy Leśnej etap I</t>
  </si>
  <si>
    <t>Budowa kanalizacji deszczowej w Rybienku Nowym</t>
  </si>
  <si>
    <t>Budowa kanalizacji sanitarnej w Rybienku Nowym</t>
  </si>
  <si>
    <t>Budowa ulicy Spokojnej w Kamieńczyku</t>
  </si>
  <si>
    <t xml:space="preserve">Nazwa zadania inwestycyjnego </t>
  </si>
  <si>
    <t>Szkoła Podst. Nr 3</t>
  </si>
  <si>
    <t>S.P. Lucynów</t>
  </si>
  <si>
    <t>S.P.Łosinno</t>
  </si>
  <si>
    <t>S.P.Leszczydół Nowiny</t>
  </si>
  <si>
    <t>Ogółem rozdz. 60014</t>
  </si>
  <si>
    <t>Budowa boiska piłkarskiego ze sztucznej nawierzchni na terenia WOSiR w Wyszkowie</t>
  </si>
  <si>
    <t>Budowa dróg w Rybienku Nowym</t>
  </si>
  <si>
    <t>Budowa i wyposażenie kompleksów sportowo - rekreacyjnych na terenach wiejskich ( Lucynów, Łosinno, Stary Leszczydół, Leszczydół Nowiny)</t>
  </si>
  <si>
    <t>Budowa boisk sportowych i placów rekreacyjnych na terenach gminnych w ramach programu uaktywnienia sportowego dzieci i młodzieży</t>
  </si>
  <si>
    <t>Budowa boiska sportowego wielofunkyjnego przy Szkole Podstawowej Nr 5</t>
  </si>
  <si>
    <t>Modernizacja Szkoły Podstawowej w Leszczydole Nowinach</t>
  </si>
  <si>
    <t>Załącznik Nr 3</t>
  </si>
  <si>
    <t>Wpłata na Fundusz Wsparcia Policji przenaczony dla Powiatowej Komendy Policji w Wyszkowie</t>
  </si>
  <si>
    <t>Ogółem rozdz.80101</t>
  </si>
  <si>
    <t>Ogółem rozdz. 85195</t>
  </si>
  <si>
    <t>Ogółem rozdz.90001</t>
  </si>
  <si>
    <t>Termomodernizacja budynku Złobko -  Przedszkola</t>
  </si>
  <si>
    <t>Remont kuchni w Szkole Podstwowej Nr 3</t>
  </si>
  <si>
    <t>Remont podłogi w sali gimnastycznej Szkoły Podstwowej nr 3</t>
  </si>
  <si>
    <t>z dnia 28 czereca 2007 r.</t>
  </si>
  <si>
    <t>Ogółem rozdz. 80110</t>
  </si>
  <si>
    <t>Ogółem rozdz. 80195</t>
  </si>
  <si>
    <t>Ogółem rozdz. 85154</t>
  </si>
  <si>
    <t>Remont płyty nad garażem przed budynkiem Biblioteki</t>
  </si>
  <si>
    <t>do Uchwały Nr X/52/2007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</si>
</sst>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22" xfId="0" applyNumberFormat="1" applyFont="1" applyFill="1" applyBorder="1" applyAlignment="1">
      <alignment wrapText="1"/>
    </xf>
    <xf numFmtId="3" fontId="5" fillId="0" borderId="22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2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3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5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3" fontId="5" fillId="0" borderId="40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43" xfId="0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33" xfId="0" applyNumberFormat="1" applyFont="1" applyBorder="1" applyAlignment="1">
      <alignment horizontal="right" wrapText="1"/>
    </xf>
    <xf numFmtId="0" fontId="1" fillId="0" borderId="3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right" wrapText="1"/>
    </xf>
    <xf numFmtId="3" fontId="5" fillId="0" borderId="47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8" xfId="0" applyFont="1" applyBorder="1" applyAlignment="1">
      <alignment/>
    </xf>
    <xf numFmtId="3" fontId="4" fillId="0" borderId="49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49" xfId="0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46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 wrapText="1"/>
    </xf>
    <xf numFmtId="0" fontId="4" fillId="0" borderId="46" xfId="0" applyFont="1" applyBorder="1" applyAlignment="1">
      <alignment wrapText="1"/>
    </xf>
    <xf numFmtId="0" fontId="4" fillId="0" borderId="50" xfId="0" applyFont="1" applyBorder="1" applyAlignment="1">
      <alignment/>
    </xf>
    <xf numFmtId="0" fontId="2" fillId="0" borderId="0" xfId="0" applyFont="1" applyAlignment="1">
      <alignment/>
    </xf>
    <xf numFmtId="0" fontId="4" fillId="0" borderId="28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5" fillId="0" borderId="44" xfId="0" applyNumberFormat="1" applyFont="1" applyBorder="1" applyAlignment="1">
      <alignment/>
    </xf>
    <xf numFmtId="3" fontId="5" fillId="0" borderId="51" xfId="0" applyNumberFormat="1" applyFont="1" applyBorder="1" applyAlignment="1">
      <alignment horizontal="right" wrapText="1"/>
    </xf>
    <xf numFmtId="3" fontId="5" fillId="0" borderId="45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52" xfId="0" applyFont="1" applyBorder="1" applyAlignment="1">
      <alignment/>
    </xf>
    <xf numFmtId="0" fontId="4" fillId="0" borderId="48" xfId="0" applyFont="1" applyBorder="1" applyAlignment="1">
      <alignment/>
    </xf>
    <xf numFmtId="0" fontId="0" fillId="0" borderId="48" xfId="0" applyFont="1" applyBorder="1" applyAlignment="1">
      <alignment wrapText="1"/>
    </xf>
    <xf numFmtId="3" fontId="4" fillId="0" borderId="48" xfId="0" applyNumberFormat="1" applyFont="1" applyBorder="1" applyAlignment="1">
      <alignment horizontal="right" wrapText="1"/>
    </xf>
    <xf numFmtId="3" fontId="4" fillId="0" borderId="48" xfId="0" applyNumberFormat="1" applyFont="1" applyBorder="1" applyAlignment="1">
      <alignment/>
    </xf>
    <xf numFmtId="0" fontId="4" fillId="0" borderId="53" xfId="0" applyFont="1" applyBorder="1" applyAlignment="1">
      <alignment horizontal="center" wrapText="1"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29" xfId="0" applyNumberFormat="1" applyFont="1" applyBorder="1" applyAlignment="1">
      <alignment horizontal="right" wrapText="1"/>
    </xf>
    <xf numFmtId="3" fontId="4" fillId="0" borderId="52" xfId="0" applyNumberFormat="1" applyFont="1" applyBorder="1" applyAlignment="1">
      <alignment horizontal="right" wrapText="1"/>
    </xf>
    <xf numFmtId="3" fontId="4" fillId="0" borderId="53" xfId="0" applyNumberFormat="1" applyFont="1" applyBorder="1" applyAlignment="1">
      <alignment/>
    </xf>
    <xf numFmtId="3" fontId="5" fillId="0" borderId="50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4" fillId="0" borderId="56" xfId="0" applyFont="1" applyBorder="1" applyAlignment="1">
      <alignment horizontal="center" wrapText="1"/>
    </xf>
    <xf numFmtId="3" fontId="5" fillId="0" borderId="29" xfId="0" applyNumberFormat="1" applyFont="1" applyBorder="1" applyAlignment="1">
      <alignment horizontal="right" wrapText="1"/>
    </xf>
    <xf numFmtId="3" fontId="4" fillId="0" borderId="29" xfId="0" applyNumberFormat="1" applyFont="1" applyBorder="1" applyAlignment="1">
      <alignment horizontal="right" wrapText="1"/>
    </xf>
    <xf numFmtId="0" fontId="0" fillId="0" borderId="28" xfId="0" applyFont="1" applyBorder="1" applyAlignment="1">
      <alignment/>
    </xf>
    <xf numFmtId="0" fontId="10" fillId="0" borderId="9" xfId="0" applyFont="1" applyBorder="1" applyAlignment="1">
      <alignment wrapText="1"/>
    </xf>
    <xf numFmtId="0" fontId="4" fillId="0" borderId="46" xfId="0" applyFont="1" applyBorder="1" applyAlignment="1">
      <alignment/>
    </xf>
    <xf numFmtId="0" fontId="0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29" xfId="0" applyFont="1" applyBorder="1" applyAlignment="1">
      <alignment wrapText="1"/>
    </xf>
    <xf numFmtId="3" fontId="4" fillId="0" borderId="50" xfId="0" applyNumberFormat="1" applyFont="1" applyBorder="1" applyAlignment="1">
      <alignment horizontal="right" wrapText="1"/>
    </xf>
    <xf numFmtId="0" fontId="5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31" xfId="0" applyFont="1" applyBorder="1" applyAlignment="1">
      <alignment wrapText="1"/>
    </xf>
    <xf numFmtId="3" fontId="4" fillId="0" borderId="31" xfId="0" applyNumberFormat="1" applyFont="1" applyBorder="1" applyAlignment="1">
      <alignment horizontal="right" wrapText="1"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 horizontal="right" wrapText="1"/>
    </xf>
    <xf numFmtId="3" fontId="4" fillId="0" borderId="31" xfId="0" applyNumberFormat="1" applyFont="1" applyBorder="1" applyAlignment="1">
      <alignment/>
    </xf>
    <xf numFmtId="3" fontId="5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/>
    </xf>
    <xf numFmtId="0" fontId="4" fillId="0" borderId="45" xfId="0" applyFont="1" applyBorder="1" applyAlignment="1">
      <alignment/>
    </xf>
    <xf numFmtId="0" fontId="1" fillId="0" borderId="45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wrapText="1"/>
    </xf>
    <xf numFmtId="3" fontId="4" fillId="0" borderId="45" xfId="0" applyNumberFormat="1" applyFont="1" applyBorder="1" applyAlignment="1">
      <alignment horizontal="right" wrapText="1"/>
    </xf>
    <xf numFmtId="3" fontId="4" fillId="0" borderId="51" xfId="0" applyNumberFormat="1" applyFont="1" applyBorder="1" applyAlignment="1">
      <alignment horizontal="right" wrapText="1"/>
    </xf>
    <xf numFmtId="3" fontId="5" fillId="0" borderId="43" xfId="0" applyNumberFormat="1" applyFont="1" applyBorder="1" applyAlignment="1">
      <alignment/>
    </xf>
    <xf numFmtId="0" fontId="4" fillId="0" borderId="49" xfId="0" applyFont="1" applyBorder="1" applyAlignment="1">
      <alignment horizontal="center" wrapText="1"/>
    </xf>
    <xf numFmtId="3" fontId="4" fillId="0" borderId="63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/>
    </xf>
    <xf numFmtId="0" fontId="1" fillId="0" borderId="6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0" xfId="0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5" fillId="0" borderId="10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51" xfId="0" applyFont="1" applyBorder="1" applyAlignment="1">
      <alignment/>
    </xf>
    <xf numFmtId="0" fontId="6" fillId="0" borderId="65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view="pageBreakPreview" zoomScale="60" zoomScaleNormal="75" workbookViewId="0" topLeftCell="A1">
      <selection activeCell="D7" sqref="D6:Q7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6" width="13.375" style="1" customWidth="1"/>
    <col min="17" max="17" width="11.75390625" style="1" customWidth="1"/>
    <col min="18" max="18" width="9.125" style="1" customWidth="1"/>
    <col min="19" max="19" width="10.00390625" style="1" bestFit="1" customWidth="1"/>
    <col min="20" max="16384" width="9.125" style="1" customWidth="1"/>
  </cols>
  <sheetData>
    <row r="1" spans="14:15" ht="14.25">
      <c r="N1" s="128"/>
      <c r="O1" s="128" t="s">
        <v>122</v>
      </c>
    </row>
    <row r="2" spans="14:15" ht="14.25">
      <c r="N2" s="128"/>
      <c r="O2" s="128" t="s">
        <v>135</v>
      </c>
    </row>
    <row r="3" spans="14:15" ht="14.25">
      <c r="N3" s="128"/>
      <c r="O3" s="128" t="s">
        <v>79</v>
      </c>
    </row>
    <row r="4" spans="14:15" ht="14.25">
      <c r="N4" s="128"/>
      <c r="O4" s="128" t="s">
        <v>130</v>
      </c>
    </row>
    <row r="5" spans="5:15" ht="14.25">
      <c r="E5" s="1" t="s">
        <v>2</v>
      </c>
      <c r="N5" s="128"/>
      <c r="O5" s="128"/>
    </row>
    <row r="7" spans="4:17" ht="15.75">
      <c r="D7" s="266" t="s">
        <v>78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</row>
    <row r="8" spans="4:17" ht="17.2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ht="8.25" customHeight="1" hidden="1"/>
    <row r="10" spans="1:17" ht="23.25" customHeight="1">
      <c r="A10" s="254" t="s">
        <v>19</v>
      </c>
      <c r="B10" s="260" t="s">
        <v>20</v>
      </c>
      <c r="C10" s="260" t="s">
        <v>21</v>
      </c>
      <c r="D10" s="235" t="s">
        <v>22</v>
      </c>
      <c r="E10" s="235" t="s">
        <v>110</v>
      </c>
      <c r="F10" s="235" t="s">
        <v>23</v>
      </c>
      <c r="G10" s="238" t="s">
        <v>0</v>
      </c>
      <c r="H10" s="246" t="s">
        <v>12</v>
      </c>
      <c r="I10" s="247"/>
      <c r="J10" s="247"/>
      <c r="K10" s="247"/>
      <c r="L10" s="247"/>
      <c r="M10" s="247"/>
      <c r="N10" s="247"/>
      <c r="O10" s="247"/>
      <c r="P10" s="248"/>
      <c r="Q10" s="232" t="s">
        <v>80</v>
      </c>
    </row>
    <row r="11" spans="1:17" ht="25.5" customHeight="1">
      <c r="A11" s="255"/>
      <c r="B11" s="261"/>
      <c r="C11" s="261"/>
      <c r="D11" s="261"/>
      <c r="E11" s="236"/>
      <c r="F11" s="236"/>
      <c r="G11" s="239"/>
      <c r="H11" s="241" t="s">
        <v>13</v>
      </c>
      <c r="I11" s="243" t="s">
        <v>18</v>
      </c>
      <c r="J11" s="244"/>
      <c r="K11" s="244"/>
      <c r="L11" s="244"/>
      <c r="M11" s="245"/>
      <c r="N11" s="249">
        <v>2008</v>
      </c>
      <c r="O11" s="251">
        <v>2009</v>
      </c>
      <c r="P11" s="253" t="s">
        <v>76</v>
      </c>
      <c r="Q11" s="233"/>
    </row>
    <row r="12" spans="1:17" ht="83.25" customHeight="1">
      <c r="A12" s="256"/>
      <c r="B12" s="262"/>
      <c r="C12" s="262"/>
      <c r="D12" s="262"/>
      <c r="E12" s="237"/>
      <c r="F12" s="237"/>
      <c r="G12" s="240"/>
      <c r="H12" s="242"/>
      <c r="I12" s="91" t="s">
        <v>14</v>
      </c>
      <c r="J12" s="91" t="s">
        <v>15</v>
      </c>
      <c r="K12" s="265" t="s">
        <v>16</v>
      </c>
      <c r="L12" s="264"/>
      <c r="M12" s="92" t="s">
        <v>17</v>
      </c>
      <c r="N12" s="250"/>
      <c r="O12" s="252"/>
      <c r="P12" s="252"/>
      <c r="Q12" s="234"/>
    </row>
    <row r="13" spans="1:17" ht="25.5" customHeight="1">
      <c r="A13" s="135">
        <v>1</v>
      </c>
      <c r="B13" s="136">
        <v>2</v>
      </c>
      <c r="C13" s="136">
        <v>3</v>
      </c>
      <c r="D13" s="137">
        <v>4</v>
      </c>
      <c r="E13" s="138">
        <v>5</v>
      </c>
      <c r="F13" s="139">
        <v>6</v>
      </c>
      <c r="G13" s="140">
        <v>7</v>
      </c>
      <c r="H13" s="141">
        <v>8</v>
      </c>
      <c r="I13" s="142">
        <v>9</v>
      </c>
      <c r="J13" s="142">
        <v>10</v>
      </c>
      <c r="K13" s="263">
        <v>11</v>
      </c>
      <c r="L13" s="264"/>
      <c r="M13" s="143">
        <v>12</v>
      </c>
      <c r="N13" s="144">
        <v>13</v>
      </c>
      <c r="O13" s="145">
        <v>14</v>
      </c>
      <c r="P13" s="145">
        <v>15</v>
      </c>
      <c r="Q13" s="146">
        <v>16</v>
      </c>
    </row>
    <row r="14" spans="1:17" ht="42.75">
      <c r="A14" s="102">
        <v>1</v>
      </c>
      <c r="B14" s="96" t="s">
        <v>24</v>
      </c>
      <c r="C14" s="96" t="s">
        <v>25</v>
      </c>
      <c r="D14" s="97" t="s">
        <v>26</v>
      </c>
      <c r="E14" s="10" t="s">
        <v>103</v>
      </c>
      <c r="F14" s="60">
        <f>G14+H14+N14+O14+P14</f>
        <v>12000</v>
      </c>
      <c r="G14" s="109"/>
      <c r="H14" s="21"/>
      <c r="I14" s="22"/>
      <c r="J14" s="22"/>
      <c r="K14" s="75"/>
      <c r="L14" s="83"/>
      <c r="M14" s="68"/>
      <c r="N14" s="83">
        <v>12000</v>
      </c>
      <c r="O14" s="22"/>
      <c r="P14" s="22"/>
      <c r="Q14" s="115" t="s">
        <v>6</v>
      </c>
    </row>
    <row r="15" spans="1:17" ht="42.75">
      <c r="A15" s="103">
        <v>2</v>
      </c>
      <c r="B15" s="93"/>
      <c r="C15" s="93"/>
      <c r="D15" s="11"/>
      <c r="E15" s="10" t="s">
        <v>27</v>
      </c>
      <c r="F15" s="60">
        <f aca="true" t="shared" si="0" ref="F15:F104">G15+H15+N15+O15+P15</f>
        <v>350000</v>
      </c>
      <c r="G15" s="110">
        <v>12160</v>
      </c>
      <c r="H15" s="21"/>
      <c r="I15" s="22"/>
      <c r="J15" s="22"/>
      <c r="K15" s="75"/>
      <c r="L15" s="83"/>
      <c r="M15" s="68"/>
      <c r="N15" s="83">
        <v>337840</v>
      </c>
      <c r="O15" s="22"/>
      <c r="P15" s="22"/>
      <c r="Q15" s="115" t="s">
        <v>6</v>
      </c>
    </row>
    <row r="16" spans="1:17" ht="29.25" thickBot="1">
      <c r="A16" s="104">
        <v>3</v>
      </c>
      <c r="B16" s="94"/>
      <c r="C16" s="94"/>
      <c r="D16" s="12"/>
      <c r="E16" s="19" t="s">
        <v>28</v>
      </c>
      <c r="F16" s="123">
        <f t="shared" si="0"/>
        <v>1830000</v>
      </c>
      <c r="G16" s="111"/>
      <c r="H16" s="95">
        <f aca="true" t="shared" si="1" ref="H16:H45">I16+J16+L16+M16</f>
        <v>100000</v>
      </c>
      <c r="I16" s="24">
        <v>100000</v>
      </c>
      <c r="J16" s="24"/>
      <c r="K16" s="76"/>
      <c r="L16" s="84"/>
      <c r="M16" s="69"/>
      <c r="N16" s="84">
        <v>730000</v>
      </c>
      <c r="O16" s="24">
        <v>1000000</v>
      </c>
      <c r="P16" s="24"/>
      <c r="Q16" s="116" t="s">
        <v>6</v>
      </c>
    </row>
    <row r="17" spans="1:17" ht="27" customHeight="1" thickBot="1">
      <c r="A17" s="257" t="s">
        <v>5</v>
      </c>
      <c r="B17" s="267"/>
      <c r="C17" s="267"/>
      <c r="D17" s="267"/>
      <c r="E17" s="268"/>
      <c r="F17" s="25">
        <f t="shared" si="0"/>
        <v>2192000</v>
      </c>
      <c r="G17" s="59">
        <f>SUM(G14:G16)</f>
        <v>12160</v>
      </c>
      <c r="H17" s="26">
        <f t="shared" si="1"/>
        <v>100000</v>
      </c>
      <c r="I17" s="27">
        <f>I14+I16+I15</f>
        <v>100000</v>
      </c>
      <c r="J17" s="27">
        <f>J14+J16+J15</f>
        <v>0</v>
      </c>
      <c r="K17" s="77"/>
      <c r="L17" s="66">
        <f>L14+L16+L15</f>
        <v>0</v>
      </c>
      <c r="M17" s="70">
        <f>M14+M16+M15</f>
        <v>0</v>
      </c>
      <c r="N17" s="66">
        <f>SUM(N14:N16)</f>
        <v>1079840</v>
      </c>
      <c r="O17" s="27">
        <f>SUM(O14:O16)</f>
        <v>1000000</v>
      </c>
      <c r="P17" s="27">
        <f>SUM(P14:P16)</f>
        <v>0</v>
      </c>
      <c r="Q17" s="117"/>
    </row>
    <row r="18" spans="1:17" ht="28.5">
      <c r="A18" s="105">
        <v>4</v>
      </c>
      <c r="B18" s="9">
        <v>600</v>
      </c>
      <c r="C18" s="9">
        <v>60016</v>
      </c>
      <c r="D18" s="99">
        <v>6050</v>
      </c>
      <c r="E18" s="10" t="s">
        <v>104</v>
      </c>
      <c r="F18" s="20">
        <f t="shared" si="0"/>
        <v>1270477</v>
      </c>
      <c r="G18" s="28">
        <v>915477</v>
      </c>
      <c r="H18" s="21"/>
      <c r="I18" s="29"/>
      <c r="J18" s="29"/>
      <c r="K18" s="78"/>
      <c r="L18" s="85"/>
      <c r="M18" s="71"/>
      <c r="N18" s="85">
        <v>100000</v>
      </c>
      <c r="O18" s="29">
        <v>100000</v>
      </c>
      <c r="P18" s="29">
        <v>155000</v>
      </c>
      <c r="Q18" s="118" t="s">
        <v>6</v>
      </c>
    </row>
    <row r="19" spans="1:17" ht="57">
      <c r="A19" s="106">
        <v>5</v>
      </c>
      <c r="B19" s="13"/>
      <c r="C19" s="13"/>
      <c r="D19" s="9"/>
      <c r="E19" s="8" t="s">
        <v>98</v>
      </c>
      <c r="F19" s="60">
        <f t="shared" si="0"/>
        <v>2559954</v>
      </c>
      <c r="G19" s="33">
        <v>24954</v>
      </c>
      <c r="H19" s="21">
        <f t="shared" si="1"/>
        <v>35000</v>
      </c>
      <c r="I19" s="34">
        <v>35000</v>
      </c>
      <c r="J19" s="34"/>
      <c r="K19" s="33"/>
      <c r="L19" s="36"/>
      <c r="M19" s="35"/>
      <c r="N19" s="36">
        <v>500000</v>
      </c>
      <c r="O19" s="34">
        <v>500000</v>
      </c>
      <c r="P19" s="34">
        <v>1500000</v>
      </c>
      <c r="Q19" s="115" t="s">
        <v>6</v>
      </c>
    </row>
    <row r="20" spans="1:17" ht="42.75">
      <c r="A20" s="106">
        <v>6</v>
      </c>
      <c r="B20" s="13"/>
      <c r="C20" s="13"/>
      <c r="D20" s="11"/>
      <c r="E20" s="8" t="s">
        <v>29</v>
      </c>
      <c r="F20" s="60">
        <f t="shared" si="0"/>
        <v>1000000</v>
      </c>
      <c r="G20" s="33"/>
      <c r="H20" s="21"/>
      <c r="I20" s="37"/>
      <c r="J20" s="37"/>
      <c r="K20" s="79"/>
      <c r="L20" s="86"/>
      <c r="M20" s="72"/>
      <c r="N20" s="86"/>
      <c r="O20" s="37"/>
      <c r="P20" s="37">
        <v>1000000</v>
      </c>
      <c r="Q20" s="115" t="s">
        <v>6</v>
      </c>
    </row>
    <row r="21" spans="1:17" ht="28.5">
      <c r="A21" s="106">
        <v>7</v>
      </c>
      <c r="B21" s="13"/>
      <c r="C21" s="13"/>
      <c r="D21" s="11"/>
      <c r="E21" s="8" t="s">
        <v>30</v>
      </c>
      <c r="F21" s="60">
        <f t="shared" si="0"/>
        <v>4143911</v>
      </c>
      <c r="G21" s="33">
        <v>443911</v>
      </c>
      <c r="H21" s="21">
        <f t="shared" si="1"/>
        <v>100000</v>
      </c>
      <c r="I21" s="37">
        <v>100000</v>
      </c>
      <c r="J21" s="37"/>
      <c r="K21" s="79"/>
      <c r="L21" s="86"/>
      <c r="M21" s="72"/>
      <c r="N21" s="86">
        <v>1000000</v>
      </c>
      <c r="O21" s="37">
        <v>2600000</v>
      </c>
      <c r="P21" s="37"/>
      <c r="Q21" s="115" t="s">
        <v>6</v>
      </c>
    </row>
    <row r="22" spans="1:17" ht="57">
      <c r="A22" s="106">
        <v>8</v>
      </c>
      <c r="B22" s="13"/>
      <c r="C22" s="13"/>
      <c r="D22" s="11"/>
      <c r="E22" s="8" t="s">
        <v>31</v>
      </c>
      <c r="F22" s="60">
        <f t="shared" si="0"/>
        <v>1383328</v>
      </c>
      <c r="G22" s="33">
        <v>4578</v>
      </c>
      <c r="H22" s="21">
        <f t="shared" si="1"/>
        <v>25000</v>
      </c>
      <c r="I22" s="37">
        <v>25000</v>
      </c>
      <c r="J22" s="37"/>
      <c r="K22" s="79"/>
      <c r="L22" s="86"/>
      <c r="M22" s="72"/>
      <c r="N22" s="86">
        <v>1353750</v>
      </c>
      <c r="O22" s="37"/>
      <c r="P22" s="37"/>
      <c r="Q22" s="115" t="s">
        <v>6</v>
      </c>
    </row>
    <row r="23" spans="1:17" ht="42.75">
      <c r="A23" s="106">
        <v>9</v>
      </c>
      <c r="B23" s="13"/>
      <c r="C23" s="13"/>
      <c r="D23" s="13"/>
      <c r="E23" s="8" t="s">
        <v>32</v>
      </c>
      <c r="F23" s="60">
        <f t="shared" si="0"/>
        <v>4033205</v>
      </c>
      <c r="G23" s="38">
        <v>568589</v>
      </c>
      <c r="H23" s="21">
        <f t="shared" si="1"/>
        <v>3464616</v>
      </c>
      <c r="I23" s="39">
        <v>1196244</v>
      </c>
      <c r="J23" s="39"/>
      <c r="K23" s="80"/>
      <c r="L23" s="87"/>
      <c r="M23" s="73">
        <v>2268372</v>
      </c>
      <c r="N23" s="87"/>
      <c r="O23" s="39"/>
      <c r="P23" s="39"/>
      <c r="Q23" s="115" t="s">
        <v>6</v>
      </c>
    </row>
    <row r="24" spans="1:17" ht="42.75">
      <c r="A24" s="106">
        <v>10</v>
      </c>
      <c r="B24" s="13"/>
      <c r="C24" s="13"/>
      <c r="D24" s="13"/>
      <c r="E24" s="8" t="s">
        <v>33</v>
      </c>
      <c r="F24" s="60">
        <f t="shared" si="0"/>
        <v>7257963</v>
      </c>
      <c r="G24" s="38">
        <v>1232963</v>
      </c>
      <c r="H24" s="21">
        <f t="shared" si="1"/>
        <v>25000</v>
      </c>
      <c r="I24" s="39">
        <v>25000</v>
      </c>
      <c r="J24" s="39"/>
      <c r="K24" s="80"/>
      <c r="L24" s="87"/>
      <c r="M24" s="73"/>
      <c r="N24" s="87">
        <v>2000000</v>
      </c>
      <c r="O24" s="39">
        <v>4000000</v>
      </c>
      <c r="P24" s="39"/>
      <c r="Q24" s="115" t="s">
        <v>6</v>
      </c>
    </row>
    <row r="25" spans="1:17" ht="42.75">
      <c r="A25" s="106">
        <v>11</v>
      </c>
      <c r="B25" s="13"/>
      <c r="C25" s="13"/>
      <c r="D25" s="13"/>
      <c r="E25" s="8" t="s">
        <v>34</v>
      </c>
      <c r="F25" s="60">
        <f t="shared" si="0"/>
        <v>5400000</v>
      </c>
      <c r="G25" s="38"/>
      <c r="H25" s="21">
        <f t="shared" si="1"/>
        <v>200000</v>
      </c>
      <c r="I25" s="39">
        <v>200000</v>
      </c>
      <c r="J25" s="39"/>
      <c r="K25" s="80"/>
      <c r="L25" s="87"/>
      <c r="M25" s="73"/>
      <c r="N25" s="87"/>
      <c r="O25" s="39">
        <v>200000</v>
      </c>
      <c r="P25" s="39">
        <v>5000000</v>
      </c>
      <c r="Q25" s="115"/>
    </row>
    <row r="26" spans="1:17" ht="57">
      <c r="A26" s="106">
        <v>12</v>
      </c>
      <c r="B26" s="13"/>
      <c r="C26" s="13"/>
      <c r="D26" s="11"/>
      <c r="E26" s="8" t="s">
        <v>36</v>
      </c>
      <c r="F26" s="60">
        <f t="shared" si="0"/>
        <v>1680000</v>
      </c>
      <c r="G26" s="33"/>
      <c r="H26" s="21">
        <f t="shared" si="1"/>
        <v>20000</v>
      </c>
      <c r="I26" s="37">
        <v>20000</v>
      </c>
      <c r="J26" s="37"/>
      <c r="K26" s="79"/>
      <c r="L26" s="86"/>
      <c r="M26" s="72"/>
      <c r="N26" s="86"/>
      <c r="O26" s="37"/>
      <c r="P26" s="37">
        <v>1660000</v>
      </c>
      <c r="Q26" s="115" t="s">
        <v>6</v>
      </c>
    </row>
    <row r="27" spans="1:17" ht="42.75">
      <c r="A27" s="106">
        <v>13</v>
      </c>
      <c r="B27" s="13"/>
      <c r="C27" s="13"/>
      <c r="D27" s="11"/>
      <c r="E27" s="8" t="s">
        <v>35</v>
      </c>
      <c r="F27" s="60">
        <f t="shared" si="0"/>
        <v>2504000</v>
      </c>
      <c r="G27" s="33">
        <v>4000</v>
      </c>
      <c r="H27" s="21"/>
      <c r="I27" s="37"/>
      <c r="J27" s="37"/>
      <c r="K27" s="79"/>
      <c r="L27" s="86"/>
      <c r="M27" s="72"/>
      <c r="N27" s="86"/>
      <c r="O27" s="37">
        <v>625000</v>
      </c>
      <c r="P27" s="37">
        <v>1875000</v>
      </c>
      <c r="Q27" s="115" t="s">
        <v>6</v>
      </c>
    </row>
    <row r="28" spans="1:17" ht="42.75">
      <c r="A28" s="106">
        <v>14</v>
      </c>
      <c r="B28" s="13"/>
      <c r="C28" s="13"/>
      <c r="D28" s="11"/>
      <c r="E28" s="8" t="s">
        <v>37</v>
      </c>
      <c r="F28" s="60">
        <f t="shared" si="0"/>
        <v>30000</v>
      </c>
      <c r="G28" s="33"/>
      <c r="H28" s="21"/>
      <c r="I28" s="37"/>
      <c r="J28" s="37"/>
      <c r="K28" s="79"/>
      <c r="L28" s="86"/>
      <c r="M28" s="72"/>
      <c r="N28" s="86">
        <v>30000</v>
      </c>
      <c r="O28" s="37"/>
      <c r="P28" s="37"/>
      <c r="Q28" s="115" t="s">
        <v>6</v>
      </c>
    </row>
    <row r="29" spans="1:17" ht="28.5">
      <c r="A29" s="106">
        <v>15</v>
      </c>
      <c r="B29" s="13"/>
      <c r="C29" s="13"/>
      <c r="D29" s="11"/>
      <c r="E29" s="8" t="s">
        <v>117</v>
      </c>
      <c r="F29" s="60">
        <f t="shared" si="0"/>
        <v>1040000</v>
      </c>
      <c r="G29" s="33"/>
      <c r="H29" s="21">
        <f t="shared" si="1"/>
        <v>40000</v>
      </c>
      <c r="I29" s="37">
        <v>40000</v>
      </c>
      <c r="J29" s="37"/>
      <c r="K29" s="79"/>
      <c r="L29" s="86"/>
      <c r="M29" s="72"/>
      <c r="N29" s="86"/>
      <c r="O29" s="37"/>
      <c r="P29" s="37">
        <v>1000000</v>
      </c>
      <c r="Q29" s="115" t="s">
        <v>6</v>
      </c>
    </row>
    <row r="30" spans="1:17" ht="57">
      <c r="A30" s="106">
        <v>16</v>
      </c>
      <c r="B30" s="13"/>
      <c r="C30" s="13"/>
      <c r="D30" s="11"/>
      <c r="E30" s="98" t="s">
        <v>38</v>
      </c>
      <c r="F30" s="60">
        <f t="shared" si="0"/>
        <v>1672866</v>
      </c>
      <c r="G30" s="33">
        <v>616</v>
      </c>
      <c r="H30" s="21">
        <f t="shared" si="1"/>
        <v>25000</v>
      </c>
      <c r="I30" s="37">
        <v>25000</v>
      </c>
      <c r="J30" s="37"/>
      <c r="K30" s="79"/>
      <c r="L30" s="86"/>
      <c r="M30" s="72"/>
      <c r="N30" s="86">
        <v>1647250</v>
      </c>
      <c r="O30" s="37"/>
      <c r="P30" s="37"/>
      <c r="Q30" s="115" t="s">
        <v>6</v>
      </c>
    </row>
    <row r="31" spans="1:17" ht="28.5">
      <c r="A31" s="106">
        <v>17</v>
      </c>
      <c r="B31" s="13"/>
      <c r="C31" s="13"/>
      <c r="D31" s="11"/>
      <c r="E31" s="98" t="s">
        <v>39</v>
      </c>
      <c r="F31" s="60">
        <f t="shared" si="0"/>
        <v>800433</v>
      </c>
      <c r="G31" s="33">
        <v>433</v>
      </c>
      <c r="H31" s="21"/>
      <c r="I31" s="34"/>
      <c r="J31" s="34"/>
      <c r="K31" s="33"/>
      <c r="L31" s="36"/>
      <c r="M31" s="35"/>
      <c r="N31" s="36">
        <v>800000</v>
      </c>
      <c r="O31" s="34"/>
      <c r="P31" s="34"/>
      <c r="Q31" s="115" t="s">
        <v>6</v>
      </c>
    </row>
    <row r="32" spans="1:17" ht="28.5">
      <c r="A32" s="106">
        <v>18</v>
      </c>
      <c r="B32" s="13"/>
      <c r="C32" s="13"/>
      <c r="D32" s="11"/>
      <c r="E32" s="8" t="s">
        <v>40</v>
      </c>
      <c r="F32" s="60">
        <f t="shared" si="0"/>
        <v>1046445</v>
      </c>
      <c r="G32" s="33">
        <v>21445</v>
      </c>
      <c r="H32" s="21">
        <f t="shared" si="1"/>
        <v>25000</v>
      </c>
      <c r="I32" s="37">
        <v>25000</v>
      </c>
      <c r="J32" s="37"/>
      <c r="K32" s="79"/>
      <c r="L32" s="86"/>
      <c r="M32" s="72"/>
      <c r="N32" s="86">
        <v>500000</v>
      </c>
      <c r="O32" s="37">
        <v>500000</v>
      </c>
      <c r="P32" s="37"/>
      <c r="Q32" s="115" t="s">
        <v>6</v>
      </c>
    </row>
    <row r="33" spans="1:17" ht="28.5">
      <c r="A33" s="106">
        <v>19</v>
      </c>
      <c r="B33" s="13"/>
      <c r="C33" s="13"/>
      <c r="D33" s="11"/>
      <c r="E33" s="8" t="s">
        <v>41</v>
      </c>
      <c r="F33" s="60">
        <f t="shared" si="0"/>
        <v>1000000</v>
      </c>
      <c r="G33" s="33"/>
      <c r="H33" s="21"/>
      <c r="I33" s="37"/>
      <c r="J33" s="37"/>
      <c r="K33" s="79"/>
      <c r="L33" s="86"/>
      <c r="M33" s="72"/>
      <c r="N33" s="86"/>
      <c r="O33" s="37">
        <v>250000</v>
      </c>
      <c r="P33" s="37">
        <v>750000</v>
      </c>
      <c r="Q33" s="115" t="s">
        <v>6</v>
      </c>
    </row>
    <row r="34" spans="1:17" ht="28.5">
      <c r="A34" s="106">
        <v>20</v>
      </c>
      <c r="B34" s="13"/>
      <c r="C34" s="13"/>
      <c r="D34" s="11"/>
      <c r="E34" s="8" t="s">
        <v>42</v>
      </c>
      <c r="F34" s="60">
        <f t="shared" si="0"/>
        <v>70000</v>
      </c>
      <c r="G34" s="33"/>
      <c r="H34" s="21"/>
      <c r="I34" s="37"/>
      <c r="J34" s="37"/>
      <c r="K34" s="79"/>
      <c r="L34" s="86"/>
      <c r="M34" s="72"/>
      <c r="N34" s="86">
        <v>70000</v>
      </c>
      <c r="O34" s="37"/>
      <c r="P34" s="37"/>
      <c r="Q34" s="115" t="s">
        <v>6</v>
      </c>
    </row>
    <row r="35" spans="1:17" ht="42.75">
      <c r="A35" s="106">
        <v>21</v>
      </c>
      <c r="B35" s="13"/>
      <c r="C35" s="13"/>
      <c r="D35" s="11"/>
      <c r="E35" s="8" t="s">
        <v>82</v>
      </c>
      <c r="F35" s="60">
        <f t="shared" si="0"/>
        <v>1530000</v>
      </c>
      <c r="G35" s="33"/>
      <c r="H35" s="21">
        <f t="shared" si="1"/>
        <v>30000</v>
      </c>
      <c r="I35" s="37">
        <v>30000</v>
      </c>
      <c r="J35" s="37"/>
      <c r="K35" s="79"/>
      <c r="L35" s="86"/>
      <c r="M35" s="72"/>
      <c r="N35" s="86"/>
      <c r="O35" s="37">
        <v>50000</v>
      </c>
      <c r="P35" s="37">
        <v>1450000</v>
      </c>
      <c r="Q35" s="115" t="s">
        <v>6</v>
      </c>
    </row>
    <row r="36" spans="1:17" ht="57">
      <c r="A36" s="106">
        <v>22</v>
      </c>
      <c r="B36" s="13"/>
      <c r="C36" s="13"/>
      <c r="D36" s="11"/>
      <c r="E36" s="8" t="s">
        <v>43</v>
      </c>
      <c r="F36" s="60">
        <f t="shared" si="0"/>
        <v>2500000</v>
      </c>
      <c r="G36" s="40"/>
      <c r="H36" s="21"/>
      <c r="I36" s="41"/>
      <c r="J36" s="41"/>
      <c r="K36" s="81"/>
      <c r="L36" s="88"/>
      <c r="M36" s="74"/>
      <c r="N36" s="88"/>
      <c r="O36" s="41">
        <v>100000</v>
      </c>
      <c r="P36" s="41">
        <v>2400000</v>
      </c>
      <c r="Q36" s="115" t="s">
        <v>6</v>
      </c>
    </row>
    <row r="37" spans="1:17" ht="28.5">
      <c r="A37" s="106">
        <v>23</v>
      </c>
      <c r="B37" s="13"/>
      <c r="C37" s="13"/>
      <c r="D37" s="11"/>
      <c r="E37" s="8" t="s">
        <v>44</v>
      </c>
      <c r="F37" s="60">
        <f t="shared" si="0"/>
        <v>700000</v>
      </c>
      <c r="G37" s="40"/>
      <c r="H37" s="21">
        <f t="shared" si="1"/>
        <v>700000</v>
      </c>
      <c r="I37" s="41">
        <v>700000</v>
      </c>
      <c r="J37" s="41"/>
      <c r="K37" s="81"/>
      <c r="L37" s="88"/>
      <c r="M37" s="74"/>
      <c r="N37" s="88"/>
      <c r="O37" s="41"/>
      <c r="P37" s="41"/>
      <c r="Q37" s="115" t="s">
        <v>6</v>
      </c>
    </row>
    <row r="38" spans="1:17" ht="28.5">
      <c r="A38" s="106">
        <v>24</v>
      </c>
      <c r="B38" s="13"/>
      <c r="C38" s="13"/>
      <c r="D38" s="11"/>
      <c r="E38" s="8" t="s">
        <v>93</v>
      </c>
      <c r="F38" s="60">
        <f t="shared" si="0"/>
        <v>439931</v>
      </c>
      <c r="G38" s="40">
        <v>114931</v>
      </c>
      <c r="H38" s="21">
        <f t="shared" si="1"/>
        <v>200000</v>
      </c>
      <c r="I38" s="41">
        <v>200000</v>
      </c>
      <c r="J38" s="41"/>
      <c r="K38" s="81"/>
      <c r="L38" s="88"/>
      <c r="M38" s="74"/>
      <c r="N38" s="88"/>
      <c r="O38" s="41">
        <v>125000</v>
      </c>
      <c r="P38" s="41"/>
      <c r="Q38" s="115" t="s">
        <v>6</v>
      </c>
    </row>
    <row r="39" spans="1:17" ht="28.5">
      <c r="A39" s="106">
        <v>25</v>
      </c>
      <c r="B39" s="13"/>
      <c r="C39" s="13"/>
      <c r="D39" s="11"/>
      <c r="E39" s="8" t="s">
        <v>45</v>
      </c>
      <c r="F39" s="60">
        <f t="shared" si="0"/>
        <v>25000</v>
      </c>
      <c r="G39" s="40"/>
      <c r="H39" s="21"/>
      <c r="I39" s="41"/>
      <c r="J39" s="41"/>
      <c r="K39" s="81"/>
      <c r="L39" s="88"/>
      <c r="M39" s="74"/>
      <c r="N39" s="88">
        <v>25000</v>
      </c>
      <c r="O39" s="41"/>
      <c r="P39" s="41"/>
      <c r="Q39" s="115" t="s">
        <v>6</v>
      </c>
    </row>
    <row r="40" spans="1:17" ht="42.75">
      <c r="A40" s="106">
        <v>26</v>
      </c>
      <c r="B40" s="13"/>
      <c r="C40" s="13"/>
      <c r="D40" s="11"/>
      <c r="E40" s="8" t="s">
        <v>46</v>
      </c>
      <c r="F40" s="60">
        <f t="shared" si="0"/>
        <v>1898591</v>
      </c>
      <c r="G40" s="40">
        <v>1298591</v>
      </c>
      <c r="H40" s="21">
        <f t="shared" si="1"/>
        <v>600000</v>
      </c>
      <c r="I40" s="41">
        <v>600000</v>
      </c>
      <c r="J40" s="41"/>
      <c r="K40" s="81"/>
      <c r="L40" s="88"/>
      <c r="M40" s="74"/>
      <c r="N40" s="88"/>
      <c r="O40" s="41"/>
      <c r="P40" s="41"/>
      <c r="Q40" s="115" t="s">
        <v>6</v>
      </c>
    </row>
    <row r="41" spans="1:17" ht="28.5">
      <c r="A41" s="106">
        <v>27</v>
      </c>
      <c r="B41" s="13"/>
      <c r="C41" s="13"/>
      <c r="D41" s="11"/>
      <c r="E41" s="8" t="s">
        <v>47</v>
      </c>
      <c r="F41" s="60">
        <f t="shared" si="0"/>
        <v>1060040</v>
      </c>
      <c r="G41" s="40">
        <v>10040</v>
      </c>
      <c r="H41" s="21">
        <f t="shared" si="1"/>
        <v>50000</v>
      </c>
      <c r="I41" s="41">
        <v>50000</v>
      </c>
      <c r="J41" s="41"/>
      <c r="K41" s="81"/>
      <c r="L41" s="88"/>
      <c r="M41" s="74"/>
      <c r="N41" s="88">
        <v>1000000</v>
      </c>
      <c r="O41" s="41"/>
      <c r="P41" s="41"/>
      <c r="Q41" s="115" t="s">
        <v>6</v>
      </c>
    </row>
    <row r="42" spans="1:17" ht="28.5">
      <c r="A42" s="106">
        <v>28</v>
      </c>
      <c r="B42" s="13"/>
      <c r="C42" s="13"/>
      <c r="D42" s="11"/>
      <c r="E42" s="8" t="s">
        <v>105</v>
      </c>
      <c r="F42" s="60">
        <f t="shared" si="0"/>
        <v>1060000</v>
      </c>
      <c r="G42" s="40"/>
      <c r="H42" s="21">
        <f t="shared" si="1"/>
        <v>60000</v>
      </c>
      <c r="I42" s="41">
        <v>60000</v>
      </c>
      <c r="J42" s="41"/>
      <c r="K42" s="81"/>
      <c r="L42" s="88"/>
      <c r="M42" s="74"/>
      <c r="N42" s="88">
        <v>1000000</v>
      </c>
      <c r="O42" s="41"/>
      <c r="P42" s="41"/>
      <c r="Q42" s="115" t="s">
        <v>6</v>
      </c>
    </row>
    <row r="43" spans="1:17" ht="42.75">
      <c r="A43" s="106">
        <v>29</v>
      </c>
      <c r="B43" s="13"/>
      <c r="C43" s="13"/>
      <c r="D43" s="11"/>
      <c r="E43" s="8" t="s">
        <v>48</v>
      </c>
      <c r="F43" s="60">
        <f t="shared" si="0"/>
        <v>1026500</v>
      </c>
      <c r="G43" s="40">
        <v>1500</v>
      </c>
      <c r="H43" s="21">
        <f t="shared" si="1"/>
        <v>25000</v>
      </c>
      <c r="I43" s="41">
        <v>25000</v>
      </c>
      <c r="J43" s="41"/>
      <c r="K43" s="81"/>
      <c r="L43" s="88"/>
      <c r="M43" s="74"/>
      <c r="N43" s="88"/>
      <c r="O43" s="41">
        <v>500000</v>
      </c>
      <c r="P43" s="41">
        <v>500000</v>
      </c>
      <c r="Q43" s="115" t="s">
        <v>6</v>
      </c>
    </row>
    <row r="44" spans="1:17" ht="28.5">
      <c r="A44" s="106">
        <v>30</v>
      </c>
      <c r="B44" s="13"/>
      <c r="C44" s="13"/>
      <c r="D44" s="11"/>
      <c r="E44" s="8" t="s">
        <v>49</v>
      </c>
      <c r="F44" s="60">
        <f t="shared" si="0"/>
        <v>1040000</v>
      </c>
      <c r="G44" s="40"/>
      <c r="H44" s="21">
        <f t="shared" si="1"/>
        <v>40000</v>
      </c>
      <c r="I44" s="41">
        <v>40000</v>
      </c>
      <c r="J44" s="41"/>
      <c r="K44" s="81"/>
      <c r="L44" s="88"/>
      <c r="M44" s="74"/>
      <c r="N44" s="88"/>
      <c r="O44" s="41">
        <v>25000</v>
      </c>
      <c r="P44" s="41">
        <v>975000</v>
      </c>
      <c r="Q44" s="115" t="s">
        <v>6</v>
      </c>
    </row>
    <row r="45" spans="1:17" ht="28.5">
      <c r="A45" s="106">
        <v>31</v>
      </c>
      <c r="B45" s="13"/>
      <c r="C45" s="13"/>
      <c r="D45" s="11"/>
      <c r="E45" s="8" t="s">
        <v>50</v>
      </c>
      <c r="F45" s="60">
        <f t="shared" si="0"/>
        <v>350000</v>
      </c>
      <c r="G45" s="40"/>
      <c r="H45" s="21">
        <f t="shared" si="1"/>
        <v>350000</v>
      </c>
      <c r="I45" s="41">
        <v>350000</v>
      </c>
      <c r="J45" s="41"/>
      <c r="K45" s="81"/>
      <c r="L45" s="88"/>
      <c r="M45" s="74"/>
      <c r="N45" s="88"/>
      <c r="O45" s="41"/>
      <c r="P45" s="41"/>
      <c r="Q45" s="115" t="s">
        <v>6</v>
      </c>
    </row>
    <row r="46" spans="1:17" ht="28.5">
      <c r="A46" s="106">
        <v>32</v>
      </c>
      <c r="B46" s="13"/>
      <c r="C46" s="13"/>
      <c r="D46" s="11"/>
      <c r="E46" s="8" t="s">
        <v>51</v>
      </c>
      <c r="F46" s="60">
        <f t="shared" si="0"/>
        <v>150000</v>
      </c>
      <c r="G46" s="40">
        <v>0</v>
      </c>
      <c r="H46" s="21">
        <f aca="true" t="shared" si="2" ref="H46:H58">I46+J46+L46+M46</f>
        <v>150000</v>
      </c>
      <c r="I46" s="41">
        <v>150000</v>
      </c>
      <c r="J46" s="41"/>
      <c r="K46" s="81"/>
      <c r="L46" s="88"/>
      <c r="M46" s="74"/>
      <c r="N46" s="88"/>
      <c r="O46" s="41"/>
      <c r="P46" s="41"/>
      <c r="Q46" s="115" t="s">
        <v>6</v>
      </c>
    </row>
    <row r="47" spans="1:17" ht="28.5" customHeight="1">
      <c r="A47" s="107">
        <v>33</v>
      </c>
      <c r="B47" s="6"/>
      <c r="C47" s="6"/>
      <c r="D47" s="100"/>
      <c r="E47" s="18" t="s">
        <v>90</v>
      </c>
      <c r="F47" s="123">
        <f t="shared" si="0"/>
        <v>1279287</v>
      </c>
      <c r="G47" s="40">
        <v>979287</v>
      </c>
      <c r="H47" s="134">
        <f t="shared" si="2"/>
        <v>300000</v>
      </c>
      <c r="I47" s="41">
        <v>300000</v>
      </c>
      <c r="J47" s="41"/>
      <c r="K47" s="81"/>
      <c r="L47" s="88"/>
      <c r="M47" s="74"/>
      <c r="N47" s="88"/>
      <c r="O47" s="41"/>
      <c r="P47" s="41"/>
      <c r="Q47" s="115" t="s">
        <v>6</v>
      </c>
    </row>
    <row r="48" spans="1:17" ht="42.75">
      <c r="A48" s="107">
        <v>34</v>
      </c>
      <c r="B48" s="6"/>
      <c r="C48" s="6"/>
      <c r="D48" s="100"/>
      <c r="E48" s="18" t="s">
        <v>94</v>
      </c>
      <c r="F48" s="123">
        <f t="shared" si="0"/>
        <v>70000</v>
      </c>
      <c r="G48" s="40"/>
      <c r="H48" s="95">
        <f t="shared" si="2"/>
        <v>70000</v>
      </c>
      <c r="I48" s="41">
        <v>70000</v>
      </c>
      <c r="J48" s="41"/>
      <c r="K48" s="81"/>
      <c r="L48" s="88"/>
      <c r="M48" s="74"/>
      <c r="N48" s="88"/>
      <c r="O48" s="41"/>
      <c r="P48" s="41"/>
      <c r="Q48" s="115" t="s">
        <v>6</v>
      </c>
    </row>
    <row r="49" spans="1:17" ht="28.5">
      <c r="A49" s="107">
        <v>35</v>
      </c>
      <c r="B49" s="6"/>
      <c r="C49" s="6"/>
      <c r="D49" s="100"/>
      <c r="E49" s="18" t="s">
        <v>106</v>
      </c>
      <c r="F49" s="123">
        <f t="shared" si="0"/>
        <v>200000</v>
      </c>
      <c r="G49" s="40"/>
      <c r="H49" s="134">
        <f t="shared" si="2"/>
        <v>200000</v>
      </c>
      <c r="I49" s="41">
        <v>200000</v>
      </c>
      <c r="J49" s="41"/>
      <c r="K49" s="81"/>
      <c r="L49" s="88"/>
      <c r="M49" s="74"/>
      <c r="N49" s="88"/>
      <c r="O49" s="41"/>
      <c r="P49" s="41"/>
      <c r="Q49" s="115" t="s">
        <v>6</v>
      </c>
    </row>
    <row r="50" spans="1:17" ht="42.75">
      <c r="A50" s="107">
        <v>36</v>
      </c>
      <c r="B50" s="6"/>
      <c r="C50" s="6"/>
      <c r="D50" s="100"/>
      <c r="E50" s="18" t="s">
        <v>83</v>
      </c>
      <c r="F50" s="123">
        <f t="shared" si="0"/>
        <v>825000</v>
      </c>
      <c r="G50" s="40"/>
      <c r="H50" s="95">
        <f t="shared" si="2"/>
        <v>25000</v>
      </c>
      <c r="I50" s="41">
        <v>25000</v>
      </c>
      <c r="J50" s="41"/>
      <c r="K50" s="81"/>
      <c r="L50" s="88"/>
      <c r="M50" s="74"/>
      <c r="N50" s="88"/>
      <c r="O50" s="41">
        <v>800000</v>
      </c>
      <c r="P50" s="41"/>
      <c r="Q50" s="115" t="s">
        <v>6</v>
      </c>
    </row>
    <row r="51" spans="1:17" ht="28.5">
      <c r="A51" s="107">
        <v>37</v>
      </c>
      <c r="B51" s="6"/>
      <c r="C51" s="6"/>
      <c r="D51" s="100"/>
      <c r="E51" s="18" t="s">
        <v>109</v>
      </c>
      <c r="F51" s="123">
        <f t="shared" si="0"/>
        <v>120000</v>
      </c>
      <c r="G51" s="40"/>
      <c r="H51" s="134">
        <f t="shared" si="2"/>
        <v>120000</v>
      </c>
      <c r="I51" s="41">
        <v>120000</v>
      </c>
      <c r="J51" s="41"/>
      <c r="K51" s="81"/>
      <c r="L51" s="88"/>
      <c r="M51" s="74"/>
      <c r="N51" s="88"/>
      <c r="O51" s="41"/>
      <c r="P51" s="41"/>
      <c r="Q51" s="115" t="s">
        <v>6</v>
      </c>
    </row>
    <row r="52" spans="1:17" ht="42.75">
      <c r="A52" s="107">
        <v>38</v>
      </c>
      <c r="B52" s="6"/>
      <c r="C52" s="6"/>
      <c r="D52" s="100"/>
      <c r="E52" s="18" t="s">
        <v>95</v>
      </c>
      <c r="F52" s="123">
        <f t="shared" si="0"/>
        <v>5000</v>
      </c>
      <c r="G52" s="40"/>
      <c r="H52" s="134">
        <f t="shared" si="2"/>
        <v>5000</v>
      </c>
      <c r="I52" s="41">
        <v>5000</v>
      </c>
      <c r="J52" s="41"/>
      <c r="K52" s="81"/>
      <c r="L52" s="88"/>
      <c r="M52" s="74"/>
      <c r="N52" s="88"/>
      <c r="O52" s="41"/>
      <c r="P52" s="41"/>
      <c r="Q52" s="115" t="s">
        <v>6</v>
      </c>
    </row>
    <row r="53" spans="1:17" ht="57.75" thickBot="1">
      <c r="A53" s="107">
        <v>39</v>
      </c>
      <c r="B53" s="6"/>
      <c r="C53" s="6"/>
      <c r="D53" s="100"/>
      <c r="E53" s="18" t="s">
        <v>97</v>
      </c>
      <c r="F53" s="123">
        <f>G53+H53+N53+O53+P53</f>
        <v>680000</v>
      </c>
      <c r="G53" s="40"/>
      <c r="H53" s="134">
        <f t="shared" si="2"/>
        <v>30000</v>
      </c>
      <c r="I53" s="41">
        <v>30000</v>
      </c>
      <c r="J53" s="41"/>
      <c r="K53" s="81"/>
      <c r="L53" s="88"/>
      <c r="M53" s="74"/>
      <c r="N53" s="88">
        <v>50000</v>
      </c>
      <c r="O53" s="41">
        <v>100000</v>
      </c>
      <c r="P53" s="41">
        <v>500000</v>
      </c>
      <c r="Q53" s="115" t="s">
        <v>6</v>
      </c>
    </row>
    <row r="54" spans="1:17" ht="41.25" customHeight="1" thickBot="1">
      <c r="A54" s="257" t="s">
        <v>3</v>
      </c>
      <c r="B54" s="258"/>
      <c r="C54" s="258"/>
      <c r="D54" s="258"/>
      <c r="E54" s="259"/>
      <c r="F54" s="25">
        <f>G54+H54+N54+O54+P54</f>
        <v>51851931</v>
      </c>
      <c r="G54" s="45">
        <f>SUM(G18:G53)</f>
        <v>5621315</v>
      </c>
      <c r="H54" s="26">
        <f>I54+J54+L54+M54</f>
        <v>6914616</v>
      </c>
      <c r="I54" s="47">
        <f aca="true" t="shared" si="3" ref="I54:P54">SUM(I18:I53)</f>
        <v>4646244</v>
      </c>
      <c r="J54" s="47">
        <f t="shared" si="3"/>
        <v>0</v>
      </c>
      <c r="K54" s="45">
        <f t="shared" si="3"/>
        <v>0</v>
      </c>
      <c r="L54" s="49">
        <f t="shared" si="3"/>
        <v>0</v>
      </c>
      <c r="M54" s="47">
        <f t="shared" si="3"/>
        <v>2268372</v>
      </c>
      <c r="N54" s="47">
        <f t="shared" si="3"/>
        <v>10076000</v>
      </c>
      <c r="O54" s="47">
        <f t="shared" si="3"/>
        <v>10475000</v>
      </c>
      <c r="P54" s="47">
        <f t="shared" si="3"/>
        <v>18765000</v>
      </c>
      <c r="Q54" s="120"/>
    </row>
    <row r="55" spans="1:17" ht="116.25" customHeight="1" thickBot="1">
      <c r="A55" s="107">
        <v>40</v>
      </c>
      <c r="B55" s="6"/>
      <c r="C55" s="6"/>
      <c r="D55" s="100"/>
      <c r="E55" s="18" t="s">
        <v>91</v>
      </c>
      <c r="F55" s="123">
        <f t="shared" si="0"/>
        <v>617008</v>
      </c>
      <c r="G55" s="40"/>
      <c r="H55" s="95">
        <f t="shared" si="2"/>
        <v>617008</v>
      </c>
      <c r="I55" s="41">
        <v>617008</v>
      </c>
      <c r="J55" s="41"/>
      <c r="K55" s="81"/>
      <c r="L55" s="88"/>
      <c r="M55" s="74"/>
      <c r="N55" s="88"/>
      <c r="O55" s="41"/>
      <c r="P55" s="41"/>
      <c r="Q55" s="116" t="s">
        <v>6</v>
      </c>
    </row>
    <row r="56" spans="1:17" ht="27" customHeight="1" thickBot="1">
      <c r="A56" s="257" t="s">
        <v>115</v>
      </c>
      <c r="B56" s="258"/>
      <c r="C56" s="258"/>
      <c r="D56" s="258"/>
      <c r="E56" s="259"/>
      <c r="F56" s="25">
        <f t="shared" si="0"/>
        <v>617008</v>
      </c>
      <c r="G56" s="45">
        <f>SUM(G55)</f>
        <v>0</v>
      </c>
      <c r="H56" s="26">
        <f t="shared" si="2"/>
        <v>617008</v>
      </c>
      <c r="I56" s="47">
        <f>SUM(I55)</f>
        <v>617008</v>
      </c>
      <c r="J56" s="47">
        <f>SUM(J18:J55)</f>
        <v>0</v>
      </c>
      <c r="K56" s="45"/>
      <c r="L56" s="49">
        <f>SUM(L18:L55)</f>
        <v>0</v>
      </c>
      <c r="M56" s="48">
        <f>SUM(M55)</f>
        <v>0</v>
      </c>
      <c r="N56" s="58">
        <f>SUM(N55)</f>
        <v>0</v>
      </c>
      <c r="O56" s="58">
        <f>SUM(O55)</f>
        <v>0</v>
      </c>
      <c r="P56" s="58">
        <f>SUM(P55)</f>
        <v>0</v>
      </c>
      <c r="Q56" s="120"/>
    </row>
    <row r="57" spans="1:17" ht="29.25" thickBot="1">
      <c r="A57" s="108">
        <v>41</v>
      </c>
      <c r="B57" s="14">
        <v>700</v>
      </c>
      <c r="C57" s="14">
        <v>70005</v>
      </c>
      <c r="D57" s="14">
        <v>6060</v>
      </c>
      <c r="E57" s="101" t="s">
        <v>52</v>
      </c>
      <c r="F57" s="23">
        <f t="shared" si="0"/>
        <v>1150000</v>
      </c>
      <c r="G57" s="50"/>
      <c r="H57" s="95">
        <f t="shared" si="2"/>
        <v>1150000</v>
      </c>
      <c r="I57" s="51">
        <v>1150000</v>
      </c>
      <c r="J57" s="51"/>
      <c r="K57" s="50"/>
      <c r="L57" s="56"/>
      <c r="M57" s="55"/>
      <c r="N57" s="56"/>
      <c r="O57" s="51"/>
      <c r="P57" s="51"/>
      <c r="Q57" s="119" t="s">
        <v>6</v>
      </c>
    </row>
    <row r="58" spans="1:17" ht="28.5" customHeight="1" thickBot="1">
      <c r="A58" s="269" t="s">
        <v>4</v>
      </c>
      <c r="B58" s="258"/>
      <c r="C58" s="258"/>
      <c r="D58" s="258"/>
      <c r="E58" s="259"/>
      <c r="F58" s="25">
        <f t="shared" si="0"/>
        <v>1150000</v>
      </c>
      <c r="G58" s="45"/>
      <c r="H58" s="46">
        <f t="shared" si="2"/>
        <v>1150000</v>
      </c>
      <c r="I58" s="47">
        <f>SUM(I57)</f>
        <v>1150000</v>
      </c>
      <c r="J58" s="47">
        <f>SUM(J57)</f>
        <v>0</v>
      </c>
      <c r="K58" s="45"/>
      <c r="L58" s="49"/>
      <c r="M58" s="48">
        <f>SUM(M57)</f>
        <v>0</v>
      </c>
      <c r="N58" s="49"/>
      <c r="O58" s="47"/>
      <c r="P58" s="47"/>
      <c r="Q58" s="120"/>
    </row>
    <row r="59" spans="1:17" ht="72" customHeight="1">
      <c r="A59" s="161">
        <v>42</v>
      </c>
      <c r="B59" s="150">
        <v>700</v>
      </c>
      <c r="C59" s="150">
        <v>70001</v>
      </c>
      <c r="D59" s="166">
        <v>6010</v>
      </c>
      <c r="E59" s="167" t="s">
        <v>100</v>
      </c>
      <c r="F59" s="187">
        <f t="shared" si="0"/>
        <v>300000</v>
      </c>
      <c r="G59" s="156"/>
      <c r="H59" s="157"/>
      <c r="I59" s="155"/>
      <c r="J59" s="155"/>
      <c r="K59" s="156"/>
      <c r="L59" s="158"/>
      <c r="M59" s="159"/>
      <c r="N59" s="158">
        <v>300000</v>
      </c>
      <c r="O59" s="155"/>
      <c r="P59" s="155"/>
      <c r="Q59" s="160"/>
    </row>
    <row r="60" spans="1:17" ht="94.5" customHeight="1" thickBot="1">
      <c r="A60" s="108">
        <v>43</v>
      </c>
      <c r="B60" s="14">
        <v>700</v>
      </c>
      <c r="C60" s="14">
        <v>70001</v>
      </c>
      <c r="D60" s="14">
        <v>6210</v>
      </c>
      <c r="E60" s="112" t="s">
        <v>53</v>
      </c>
      <c r="F60" s="23">
        <f t="shared" si="0"/>
        <v>108000</v>
      </c>
      <c r="G60" s="50"/>
      <c r="H60" s="95">
        <f aca="true" t="shared" si="4" ref="H60:H90">I60+J60+L60+M60</f>
        <v>108000</v>
      </c>
      <c r="I60" s="51">
        <v>108000</v>
      </c>
      <c r="J60" s="51"/>
      <c r="K60" s="50"/>
      <c r="L60" s="56"/>
      <c r="M60" s="52"/>
      <c r="N60" s="53"/>
      <c r="O60" s="54"/>
      <c r="P60" s="54"/>
      <c r="Q60" s="119" t="s">
        <v>6</v>
      </c>
    </row>
    <row r="61" spans="1:17" ht="27.75" customHeight="1" thickBot="1">
      <c r="A61" s="257" t="s">
        <v>8</v>
      </c>
      <c r="B61" s="258"/>
      <c r="C61" s="258"/>
      <c r="D61" s="258"/>
      <c r="E61" s="259"/>
      <c r="F61" s="25">
        <f t="shared" si="0"/>
        <v>408000</v>
      </c>
      <c r="G61" s="48"/>
      <c r="H61" s="26">
        <f t="shared" si="4"/>
        <v>108000</v>
      </c>
      <c r="I61" s="47">
        <f>SUM(I60)</f>
        <v>108000</v>
      </c>
      <c r="J61" s="47"/>
      <c r="K61" s="45"/>
      <c r="L61" s="49"/>
      <c r="M61" s="48"/>
      <c r="N61" s="49">
        <f>SUM(N59:N60)</f>
        <v>300000</v>
      </c>
      <c r="O61" s="47"/>
      <c r="P61" s="47"/>
      <c r="Q61" s="120"/>
    </row>
    <row r="62" spans="1:17" ht="28.5">
      <c r="A62" s="105">
        <v>44</v>
      </c>
      <c r="B62" s="9">
        <v>750</v>
      </c>
      <c r="C62" s="9">
        <v>75023</v>
      </c>
      <c r="D62" s="9">
        <v>6060</v>
      </c>
      <c r="E62" s="125" t="s">
        <v>54</v>
      </c>
      <c r="F62" s="20">
        <f t="shared" si="0"/>
        <v>65000</v>
      </c>
      <c r="G62" s="28"/>
      <c r="H62" s="147">
        <f t="shared" si="4"/>
        <v>65000</v>
      </c>
      <c r="I62" s="32">
        <v>65000</v>
      </c>
      <c r="J62" s="32"/>
      <c r="K62" s="28"/>
      <c r="L62" s="63"/>
      <c r="M62" s="57"/>
      <c r="N62" s="31"/>
      <c r="O62" s="32"/>
      <c r="P62" s="32"/>
      <c r="Q62" s="115" t="s">
        <v>6</v>
      </c>
    </row>
    <row r="63" spans="1:17" ht="28.5">
      <c r="A63" s="106">
        <v>45</v>
      </c>
      <c r="B63" s="13"/>
      <c r="C63" s="13"/>
      <c r="D63" s="13">
        <v>6060</v>
      </c>
      <c r="E63" s="8" t="s">
        <v>84</v>
      </c>
      <c r="F63" s="60">
        <f t="shared" si="0"/>
        <v>25000</v>
      </c>
      <c r="G63" s="33"/>
      <c r="H63" s="134">
        <f t="shared" si="4"/>
        <v>25000</v>
      </c>
      <c r="I63" s="34">
        <v>25000</v>
      </c>
      <c r="J63" s="34"/>
      <c r="K63" s="33"/>
      <c r="L63" s="36"/>
      <c r="M63" s="35"/>
      <c r="N63" s="36"/>
      <c r="O63" s="34"/>
      <c r="P63" s="34"/>
      <c r="Q63" s="115" t="s">
        <v>6</v>
      </c>
    </row>
    <row r="64" spans="1:17" ht="42.75">
      <c r="A64" s="106">
        <v>46</v>
      </c>
      <c r="B64" s="13"/>
      <c r="C64" s="13"/>
      <c r="D64" s="13">
        <v>6050</v>
      </c>
      <c r="E64" s="8" t="s">
        <v>85</v>
      </c>
      <c r="F64" s="60">
        <f t="shared" si="0"/>
        <v>11000</v>
      </c>
      <c r="G64" s="33"/>
      <c r="H64" s="134">
        <f t="shared" si="4"/>
        <v>11000</v>
      </c>
      <c r="I64" s="34">
        <v>11000</v>
      </c>
      <c r="J64" s="34"/>
      <c r="K64" s="33"/>
      <c r="L64" s="36"/>
      <c r="M64" s="35"/>
      <c r="N64" s="36"/>
      <c r="O64" s="34"/>
      <c r="P64" s="34"/>
      <c r="Q64" s="115" t="s">
        <v>6</v>
      </c>
    </row>
    <row r="65" spans="1:17" ht="28.5">
      <c r="A65" s="107">
        <v>47</v>
      </c>
      <c r="B65" s="6"/>
      <c r="C65" s="6"/>
      <c r="D65" s="6">
        <v>6050</v>
      </c>
      <c r="E65" s="18" t="s">
        <v>99</v>
      </c>
      <c r="F65" s="123">
        <f t="shared" si="0"/>
        <v>10000</v>
      </c>
      <c r="G65" s="40"/>
      <c r="H65" s="134">
        <f t="shared" si="4"/>
        <v>10000</v>
      </c>
      <c r="I65" s="44">
        <v>10000</v>
      </c>
      <c r="J65" s="44"/>
      <c r="K65" s="40"/>
      <c r="L65" s="36"/>
      <c r="M65" s="35"/>
      <c r="N65" s="43"/>
      <c r="O65" s="44"/>
      <c r="P65" s="44"/>
      <c r="Q65" s="115" t="s">
        <v>6</v>
      </c>
    </row>
    <row r="66" spans="1:17" ht="29.25" thickBot="1">
      <c r="A66" s="107">
        <v>48</v>
      </c>
      <c r="B66" s="6"/>
      <c r="C66" s="6"/>
      <c r="D66" s="6">
        <v>6050</v>
      </c>
      <c r="E66" s="113" t="s">
        <v>55</v>
      </c>
      <c r="F66" s="123">
        <f t="shared" si="0"/>
        <v>1525000</v>
      </c>
      <c r="G66" s="40"/>
      <c r="H66" s="95">
        <f t="shared" si="4"/>
        <v>25000</v>
      </c>
      <c r="I66" s="44">
        <v>25000</v>
      </c>
      <c r="J66" s="44"/>
      <c r="K66" s="40"/>
      <c r="L66" s="43"/>
      <c r="M66" s="42"/>
      <c r="N66" s="43">
        <v>500000</v>
      </c>
      <c r="O66" s="44">
        <v>1000000</v>
      </c>
      <c r="P66" s="44"/>
      <c r="Q66" s="116" t="s">
        <v>6</v>
      </c>
    </row>
    <row r="67" spans="1:17" ht="24" customHeight="1" thickBot="1">
      <c r="A67" s="257"/>
      <c r="B67" s="258"/>
      <c r="C67" s="258"/>
      <c r="D67" s="258"/>
      <c r="E67" s="259"/>
      <c r="F67" s="25">
        <f t="shared" si="0"/>
        <v>1636000</v>
      </c>
      <c r="G67" s="48">
        <f>SUM(G66)</f>
        <v>0</v>
      </c>
      <c r="H67" s="26">
        <f t="shared" si="4"/>
        <v>136000</v>
      </c>
      <c r="I67" s="47">
        <f>SUM(I62:I66)</f>
        <v>136000</v>
      </c>
      <c r="J67" s="47">
        <f>SUM(J62:J66)</f>
        <v>0</v>
      </c>
      <c r="K67" s="45"/>
      <c r="L67" s="49">
        <f>SUM(L62:L66)</f>
        <v>0</v>
      </c>
      <c r="M67" s="48">
        <f>SUM(M62:M66)</f>
        <v>0</v>
      </c>
      <c r="N67" s="148">
        <f>SUM(N62:N66)</f>
        <v>500000</v>
      </c>
      <c r="O67" s="58">
        <f>SUM(O62:O66)</f>
        <v>1000000</v>
      </c>
      <c r="P67" s="47"/>
      <c r="Q67" s="120"/>
    </row>
    <row r="68" spans="1:17" ht="73.5" customHeight="1" thickBot="1">
      <c r="A68" s="108">
        <v>49</v>
      </c>
      <c r="B68" s="14">
        <v>754</v>
      </c>
      <c r="C68" s="14">
        <v>75404</v>
      </c>
      <c r="D68" s="14">
        <v>6170</v>
      </c>
      <c r="E68" s="201" t="s">
        <v>123</v>
      </c>
      <c r="F68" s="23">
        <f>G68+H68+N68+O68+P68</f>
        <v>2000</v>
      </c>
      <c r="G68" s="50"/>
      <c r="H68" s="95">
        <f>I68+J68+L68+M68</f>
        <v>2000</v>
      </c>
      <c r="I68" s="44">
        <v>2000</v>
      </c>
      <c r="J68" s="64"/>
      <c r="K68" s="82"/>
      <c r="L68" s="53"/>
      <c r="M68" s="52"/>
      <c r="N68" s="53"/>
      <c r="O68" s="54"/>
      <c r="P68" s="54"/>
      <c r="Q68" s="116" t="s">
        <v>6</v>
      </c>
    </row>
    <row r="69" spans="1:17" ht="24" customHeight="1" thickBot="1">
      <c r="A69" s="257"/>
      <c r="B69" s="258"/>
      <c r="C69" s="258"/>
      <c r="D69" s="258"/>
      <c r="E69" s="259"/>
      <c r="F69" s="25">
        <f>G69+H69+N69+O69+P69</f>
        <v>2000</v>
      </c>
      <c r="G69" s="48">
        <f>SUM(G68)</f>
        <v>0</v>
      </c>
      <c r="H69" s="26">
        <f>I69+J69+L69+M69</f>
        <v>2000</v>
      </c>
      <c r="I69" s="47">
        <f>SUM(I68)</f>
        <v>2000</v>
      </c>
      <c r="J69" s="47"/>
      <c r="K69" s="45"/>
      <c r="L69" s="49"/>
      <c r="M69" s="48"/>
      <c r="N69" s="49"/>
      <c r="O69" s="47"/>
      <c r="P69" s="47"/>
      <c r="Q69" s="120"/>
    </row>
    <row r="70" spans="1:17" ht="45.75" customHeight="1" thickBot="1">
      <c r="A70" s="108">
        <v>50</v>
      </c>
      <c r="B70" s="14">
        <v>754</v>
      </c>
      <c r="C70" s="14">
        <v>75416</v>
      </c>
      <c r="D70" s="14">
        <v>6060</v>
      </c>
      <c r="E70" s="101" t="s">
        <v>56</v>
      </c>
      <c r="F70" s="23">
        <f t="shared" si="0"/>
        <v>50000</v>
      </c>
      <c r="G70" s="50"/>
      <c r="H70" s="95">
        <f t="shared" si="4"/>
        <v>50000</v>
      </c>
      <c r="I70" s="44">
        <v>50000</v>
      </c>
      <c r="J70" s="64"/>
      <c r="K70" s="82"/>
      <c r="L70" s="53"/>
      <c r="M70" s="52"/>
      <c r="N70" s="53"/>
      <c r="O70" s="54"/>
      <c r="P70" s="54"/>
      <c r="Q70" s="116" t="s">
        <v>6</v>
      </c>
    </row>
    <row r="71" spans="1:17" ht="24" customHeight="1" thickBot="1">
      <c r="A71" s="257" t="s">
        <v>11</v>
      </c>
      <c r="B71" s="258"/>
      <c r="C71" s="258"/>
      <c r="D71" s="258"/>
      <c r="E71" s="259"/>
      <c r="F71" s="25">
        <f t="shared" si="0"/>
        <v>50000</v>
      </c>
      <c r="G71" s="48">
        <f>SUM(G70)</f>
        <v>0</v>
      </c>
      <c r="H71" s="26">
        <f t="shared" si="4"/>
        <v>50000</v>
      </c>
      <c r="I71" s="47">
        <f>SUM(I70)</f>
        <v>50000</v>
      </c>
      <c r="J71" s="47"/>
      <c r="K71" s="45"/>
      <c r="L71" s="49"/>
      <c r="M71" s="48"/>
      <c r="N71" s="49"/>
      <c r="O71" s="47"/>
      <c r="P71" s="47"/>
      <c r="Q71" s="120"/>
    </row>
    <row r="72" spans="1:17" ht="44.25" customHeight="1">
      <c r="A72" s="105">
        <v>51</v>
      </c>
      <c r="B72" s="9">
        <v>801</v>
      </c>
      <c r="C72" s="9">
        <v>80101</v>
      </c>
      <c r="D72" s="126">
        <v>6050</v>
      </c>
      <c r="E72" s="127" t="s">
        <v>57</v>
      </c>
      <c r="F72" s="123">
        <f aca="true" t="shared" si="5" ref="F72:F81">G72+H72+N72+O72+P72</f>
        <v>85000</v>
      </c>
      <c r="G72" s="28"/>
      <c r="H72" s="21">
        <f t="shared" si="4"/>
        <v>85000</v>
      </c>
      <c r="I72" s="62">
        <v>85000</v>
      </c>
      <c r="J72" s="62"/>
      <c r="K72" s="61"/>
      <c r="L72" s="63"/>
      <c r="M72" s="57"/>
      <c r="N72" s="31"/>
      <c r="O72" s="32"/>
      <c r="P72" s="32"/>
      <c r="Q72" s="115" t="s">
        <v>6</v>
      </c>
    </row>
    <row r="73" spans="1:17" ht="44.25" customHeight="1">
      <c r="A73" s="106">
        <v>52</v>
      </c>
      <c r="B73" s="13"/>
      <c r="C73" s="13"/>
      <c r="D73" s="149">
        <v>6050</v>
      </c>
      <c r="E73" s="8" t="s">
        <v>89</v>
      </c>
      <c r="F73" s="60">
        <f t="shared" si="5"/>
        <v>1659093</v>
      </c>
      <c r="G73" s="33">
        <v>1649093</v>
      </c>
      <c r="H73" s="134">
        <f t="shared" si="4"/>
        <v>10000</v>
      </c>
      <c r="I73" s="34">
        <v>10000</v>
      </c>
      <c r="J73" s="34"/>
      <c r="K73" s="33"/>
      <c r="L73" s="36"/>
      <c r="M73" s="35"/>
      <c r="N73" s="36"/>
      <c r="O73" s="34"/>
      <c r="P73" s="34"/>
      <c r="Q73" s="115" t="s">
        <v>6</v>
      </c>
    </row>
    <row r="74" spans="1:17" ht="44.25" customHeight="1">
      <c r="A74" s="106">
        <v>53</v>
      </c>
      <c r="B74" s="13"/>
      <c r="C74" s="13"/>
      <c r="D74" s="149">
        <v>6050</v>
      </c>
      <c r="E74" s="8" t="s">
        <v>121</v>
      </c>
      <c r="F74" s="60">
        <f t="shared" si="5"/>
        <v>75000</v>
      </c>
      <c r="G74" s="33"/>
      <c r="H74" s="134">
        <f t="shared" si="4"/>
        <v>75000</v>
      </c>
      <c r="I74" s="34">
        <v>75000</v>
      </c>
      <c r="J74" s="34"/>
      <c r="K74" s="33"/>
      <c r="L74" s="36"/>
      <c r="M74" s="35"/>
      <c r="N74" s="36"/>
      <c r="O74" s="34"/>
      <c r="P74" s="34"/>
      <c r="Q74" s="115" t="s">
        <v>6</v>
      </c>
    </row>
    <row r="75" spans="1:17" ht="58.5" customHeight="1">
      <c r="A75" s="106">
        <v>54</v>
      </c>
      <c r="B75" s="13"/>
      <c r="C75" s="13"/>
      <c r="D75" s="149">
        <v>6050</v>
      </c>
      <c r="E75" s="8" t="s">
        <v>120</v>
      </c>
      <c r="F75" s="60">
        <f t="shared" si="5"/>
        <v>455000</v>
      </c>
      <c r="G75" s="33"/>
      <c r="H75" s="134">
        <f t="shared" si="4"/>
        <v>455000</v>
      </c>
      <c r="I75" s="34">
        <v>455000</v>
      </c>
      <c r="J75" s="34"/>
      <c r="K75" s="33"/>
      <c r="L75" s="36"/>
      <c r="M75" s="35"/>
      <c r="N75" s="36"/>
      <c r="O75" s="34"/>
      <c r="P75" s="34"/>
      <c r="Q75" s="115" t="s">
        <v>6</v>
      </c>
    </row>
    <row r="76" spans="1:17" ht="34.5" customHeight="1">
      <c r="A76" s="106">
        <v>55</v>
      </c>
      <c r="B76" s="13"/>
      <c r="C76" s="13"/>
      <c r="D76" s="149">
        <v>6050</v>
      </c>
      <c r="E76" s="8" t="s">
        <v>128</v>
      </c>
      <c r="F76" s="60">
        <f t="shared" si="5"/>
        <v>64000</v>
      </c>
      <c r="G76" s="33"/>
      <c r="H76" s="134">
        <f t="shared" si="4"/>
        <v>64000</v>
      </c>
      <c r="I76" s="34">
        <v>64000</v>
      </c>
      <c r="J76" s="34"/>
      <c r="K76" s="33"/>
      <c r="L76" s="36"/>
      <c r="M76" s="35"/>
      <c r="N76" s="36"/>
      <c r="O76" s="34"/>
      <c r="P76" s="34"/>
      <c r="Q76" s="115" t="s">
        <v>6</v>
      </c>
    </row>
    <row r="77" spans="1:17" ht="48.75" customHeight="1">
      <c r="A77" s="106">
        <v>56</v>
      </c>
      <c r="B77" s="13"/>
      <c r="C77" s="13"/>
      <c r="D77" s="149">
        <v>6050</v>
      </c>
      <c r="E77" s="8" t="s">
        <v>129</v>
      </c>
      <c r="F77" s="60">
        <f t="shared" si="5"/>
        <v>36000</v>
      </c>
      <c r="G77" s="33"/>
      <c r="H77" s="134">
        <f t="shared" si="4"/>
        <v>36000</v>
      </c>
      <c r="I77" s="34">
        <v>36000</v>
      </c>
      <c r="J77" s="34"/>
      <c r="K77" s="33"/>
      <c r="L77" s="36"/>
      <c r="M77" s="35"/>
      <c r="N77" s="36"/>
      <c r="O77" s="34"/>
      <c r="P77" s="34"/>
      <c r="Q77" s="178" t="s">
        <v>111</v>
      </c>
    </row>
    <row r="78" spans="1:17" ht="44.25" customHeight="1">
      <c r="A78" s="106">
        <v>57</v>
      </c>
      <c r="B78" s="13"/>
      <c r="C78" s="13"/>
      <c r="D78" s="177">
        <v>6060</v>
      </c>
      <c r="E78" s="8" t="s">
        <v>77</v>
      </c>
      <c r="F78" s="60">
        <f t="shared" si="5"/>
        <v>4500</v>
      </c>
      <c r="G78" s="33"/>
      <c r="H78" s="134">
        <f t="shared" si="4"/>
        <v>4500</v>
      </c>
      <c r="I78" s="34">
        <v>4500</v>
      </c>
      <c r="J78" s="34"/>
      <c r="K78" s="33"/>
      <c r="L78" s="36"/>
      <c r="M78" s="35"/>
      <c r="N78" s="36"/>
      <c r="O78" s="34"/>
      <c r="P78" s="34"/>
      <c r="Q78" s="178" t="s">
        <v>111</v>
      </c>
    </row>
    <row r="79" spans="1:17" ht="44.25" customHeight="1">
      <c r="A79" s="106">
        <v>58</v>
      </c>
      <c r="B79" s="13"/>
      <c r="C79" s="13"/>
      <c r="D79" s="177">
        <v>6060</v>
      </c>
      <c r="E79" s="8" t="s">
        <v>77</v>
      </c>
      <c r="F79" s="60">
        <f t="shared" si="5"/>
        <v>3600</v>
      </c>
      <c r="G79" s="33"/>
      <c r="H79" s="134">
        <f t="shared" si="4"/>
        <v>3600</v>
      </c>
      <c r="I79" s="34">
        <v>3600</v>
      </c>
      <c r="J79" s="34"/>
      <c r="K79" s="33"/>
      <c r="L79" s="36"/>
      <c r="M79" s="35"/>
      <c r="N79" s="36"/>
      <c r="O79" s="34"/>
      <c r="P79" s="34"/>
      <c r="Q79" s="178" t="s">
        <v>112</v>
      </c>
    </row>
    <row r="80" spans="1:17" ht="44.25" customHeight="1">
      <c r="A80" s="106">
        <v>59</v>
      </c>
      <c r="B80" s="13"/>
      <c r="C80" s="13"/>
      <c r="D80" s="177">
        <v>6060</v>
      </c>
      <c r="E80" s="8" t="s">
        <v>77</v>
      </c>
      <c r="F80" s="60">
        <f t="shared" si="5"/>
        <v>4000</v>
      </c>
      <c r="G80" s="33"/>
      <c r="H80" s="134">
        <f t="shared" si="4"/>
        <v>4000</v>
      </c>
      <c r="I80" s="34">
        <v>4000</v>
      </c>
      <c r="J80" s="34"/>
      <c r="K80" s="33"/>
      <c r="L80" s="36"/>
      <c r="M80" s="35"/>
      <c r="N80" s="36"/>
      <c r="O80" s="34"/>
      <c r="P80" s="34"/>
      <c r="Q80" s="178" t="s">
        <v>113</v>
      </c>
    </row>
    <row r="81" spans="1:17" ht="44.25" customHeight="1">
      <c r="A81" s="106">
        <v>60</v>
      </c>
      <c r="B81" s="13"/>
      <c r="C81" s="13"/>
      <c r="D81" s="177">
        <v>6060</v>
      </c>
      <c r="E81" s="8" t="s">
        <v>77</v>
      </c>
      <c r="F81" s="60">
        <f t="shared" si="5"/>
        <v>5900</v>
      </c>
      <c r="G81" s="33"/>
      <c r="H81" s="134">
        <f>I81+J81+L81+M81</f>
        <v>5900</v>
      </c>
      <c r="I81" s="34">
        <v>5900</v>
      </c>
      <c r="J81" s="34"/>
      <c r="K81" s="33"/>
      <c r="L81" s="36"/>
      <c r="M81" s="35"/>
      <c r="N81" s="36"/>
      <c r="O81" s="34"/>
      <c r="P81" s="34"/>
      <c r="Q81" s="178" t="s">
        <v>114</v>
      </c>
    </row>
    <row r="82" spans="1:17" ht="95.25" customHeight="1" thickBot="1">
      <c r="A82" s="179">
        <v>61</v>
      </c>
      <c r="B82" s="151"/>
      <c r="C82" s="151"/>
      <c r="D82" s="180">
        <v>6210</v>
      </c>
      <c r="E82" s="181" t="s">
        <v>53</v>
      </c>
      <c r="F82" s="182">
        <f t="shared" si="0"/>
        <v>35000</v>
      </c>
      <c r="G82" s="185"/>
      <c r="H82" s="188">
        <f t="shared" si="4"/>
        <v>35000</v>
      </c>
      <c r="I82" s="183">
        <v>35000</v>
      </c>
      <c r="J82" s="183"/>
      <c r="K82" s="185"/>
      <c r="L82" s="186"/>
      <c r="M82" s="189"/>
      <c r="N82" s="186"/>
      <c r="O82" s="183"/>
      <c r="P82" s="183"/>
      <c r="Q82" s="184" t="s">
        <v>6</v>
      </c>
    </row>
    <row r="83" spans="1:17" ht="24.75" customHeight="1" thickBot="1">
      <c r="A83" s="257" t="s">
        <v>124</v>
      </c>
      <c r="B83" s="258"/>
      <c r="C83" s="258"/>
      <c r="D83" s="258"/>
      <c r="E83" s="259"/>
      <c r="F83" s="168">
        <f t="shared" si="0"/>
        <v>2427093</v>
      </c>
      <c r="G83" s="48">
        <f>SUM(G72:G82)</f>
        <v>1649093</v>
      </c>
      <c r="H83" s="26">
        <f t="shared" si="4"/>
        <v>778000</v>
      </c>
      <c r="I83" s="47">
        <f>SUM(I72:I82)</f>
        <v>778000</v>
      </c>
      <c r="J83" s="47">
        <f>SUM(J72:J82)</f>
        <v>0</v>
      </c>
      <c r="K83" s="45"/>
      <c r="L83" s="49">
        <f>SUM(L72:L82)</f>
        <v>0</v>
      </c>
      <c r="M83" s="48"/>
      <c r="N83" s="49"/>
      <c r="O83" s="47"/>
      <c r="P83" s="47"/>
      <c r="Q83" s="120"/>
    </row>
    <row r="84" spans="1:17" ht="54" customHeight="1">
      <c r="A84" s="205">
        <v>62</v>
      </c>
      <c r="B84" s="150">
        <v>801</v>
      </c>
      <c r="C84" s="150">
        <v>80104</v>
      </c>
      <c r="D84" s="164">
        <v>6050</v>
      </c>
      <c r="E84" s="206" t="s">
        <v>127</v>
      </c>
      <c r="F84" s="187">
        <f>G84+H84+N84+O84+P84</f>
        <v>80000</v>
      </c>
      <c r="G84" s="61"/>
      <c r="H84" s="207">
        <f>I84+J84+L84+M84</f>
        <v>80000</v>
      </c>
      <c r="I84" s="62">
        <v>80000</v>
      </c>
      <c r="J84" s="62"/>
      <c r="K84" s="192"/>
      <c r="L84" s="193"/>
      <c r="M84" s="194"/>
      <c r="N84" s="193"/>
      <c r="O84" s="191"/>
      <c r="P84" s="191"/>
      <c r="Q84" s="208"/>
    </row>
    <row r="85" spans="1:17" ht="87.75" customHeight="1" thickBot="1">
      <c r="A85" s="108">
        <v>63</v>
      </c>
      <c r="B85" s="14"/>
      <c r="C85" s="14"/>
      <c r="D85" s="114">
        <v>6050</v>
      </c>
      <c r="E85" s="7" t="s">
        <v>96</v>
      </c>
      <c r="F85" s="23">
        <f t="shared" si="0"/>
        <v>50000</v>
      </c>
      <c r="G85" s="50"/>
      <c r="H85" s="95">
        <f t="shared" si="4"/>
        <v>50000</v>
      </c>
      <c r="I85" s="51">
        <v>50000</v>
      </c>
      <c r="J85" s="51"/>
      <c r="K85" s="50"/>
      <c r="L85" s="56"/>
      <c r="M85" s="55"/>
      <c r="N85" s="56"/>
      <c r="O85" s="51"/>
      <c r="P85" s="51"/>
      <c r="Q85" s="119" t="s">
        <v>6</v>
      </c>
    </row>
    <row r="86" spans="1:17" ht="24.75" customHeight="1" thickBot="1">
      <c r="A86" s="257" t="s">
        <v>10</v>
      </c>
      <c r="B86" s="258"/>
      <c r="C86" s="258"/>
      <c r="D86" s="258"/>
      <c r="E86" s="259"/>
      <c r="F86" s="25">
        <f t="shared" si="0"/>
        <v>130000</v>
      </c>
      <c r="G86" s="48"/>
      <c r="H86" s="26">
        <f t="shared" si="4"/>
        <v>130000</v>
      </c>
      <c r="I86" s="46">
        <f>SUM(I84:I85)</f>
        <v>130000</v>
      </c>
      <c r="J86" s="46">
        <f>SUM(J85)</f>
        <v>0</v>
      </c>
      <c r="K86" s="26"/>
      <c r="L86" s="67">
        <f>SUM(L85)</f>
        <v>0</v>
      </c>
      <c r="M86" s="48"/>
      <c r="N86" s="49"/>
      <c r="O86" s="47"/>
      <c r="P86" s="47"/>
      <c r="Q86" s="120"/>
    </row>
    <row r="87" spans="1:17" ht="86.25" customHeight="1" thickBot="1">
      <c r="A87" s="108">
        <v>64</v>
      </c>
      <c r="B87" s="14">
        <v>801</v>
      </c>
      <c r="C87" s="14">
        <v>80110</v>
      </c>
      <c r="D87" s="114">
        <v>6210</v>
      </c>
      <c r="E87" s="112" t="s">
        <v>53</v>
      </c>
      <c r="F87" s="23">
        <f t="shared" si="0"/>
        <v>32554</v>
      </c>
      <c r="G87" s="50"/>
      <c r="H87" s="95">
        <f t="shared" si="4"/>
        <v>32554</v>
      </c>
      <c r="I87" s="51">
        <v>32554</v>
      </c>
      <c r="J87" s="54"/>
      <c r="K87" s="82"/>
      <c r="L87" s="53"/>
      <c r="M87" s="52"/>
      <c r="N87" s="53"/>
      <c r="O87" s="54"/>
      <c r="P87" s="54"/>
      <c r="Q87" s="119" t="s">
        <v>6</v>
      </c>
    </row>
    <row r="88" spans="1:17" ht="24.75" customHeight="1" thickBot="1">
      <c r="A88" s="257" t="s">
        <v>131</v>
      </c>
      <c r="B88" s="258"/>
      <c r="C88" s="258"/>
      <c r="D88" s="258"/>
      <c r="E88" s="259"/>
      <c r="F88" s="25">
        <f t="shared" si="0"/>
        <v>32554</v>
      </c>
      <c r="G88" s="48">
        <v>0</v>
      </c>
      <c r="H88" s="26">
        <f t="shared" si="4"/>
        <v>32554</v>
      </c>
      <c r="I88" s="46">
        <f>SUM(I87)</f>
        <v>32554</v>
      </c>
      <c r="J88" s="47"/>
      <c r="K88" s="45"/>
      <c r="L88" s="49"/>
      <c r="M88" s="48"/>
      <c r="N88" s="49"/>
      <c r="O88" s="47"/>
      <c r="P88" s="47"/>
      <c r="Q88" s="120"/>
    </row>
    <row r="89" spans="1:17" ht="100.5" customHeight="1" thickBot="1">
      <c r="A89" s="200">
        <v>65</v>
      </c>
      <c r="B89" s="166">
        <v>801</v>
      </c>
      <c r="C89" s="166">
        <v>80195</v>
      </c>
      <c r="D89" s="198">
        <v>6050</v>
      </c>
      <c r="E89" s="167" t="s">
        <v>119</v>
      </c>
      <c r="F89" s="197">
        <v>500000</v>
      </c>
      <c r="G89" s="192"/>
      <c r="H89" s="190"/>
      <c r="I89" s="196"/>
      <c r="J89" s="191"/>
      <c r="K89" s="192"/>
      <c r="L89" s="193"/>
      <c r="M89" s="194"/>
      <c r="N89" s="158">
        <v>250000</v>
      </c>
      <c r="O89" s="155">
        <v>250000</v>
      </c>
      <c r="P89" s="191"/>
      <c r="Q89" s="195" t="s">
        <v>6</v>
      </c>
    </row>
    <row r="90" spans="1:17" ht="22.5" customHeight="1" thickBot="1">
      <c r="A90" s="257" t="s">
        <v>132</v>
      </c>
      <c r="B90" s="258"/>
      <c r="C90" s="258"/>
      <c r="D90" s="258"/>
      <c r="E90" s="259"/>
      <c r="F90" s="25">
        <f t="shared" si="0"/>
        <v>500000</v>
      </c>
      <c r="G90" s="48"/>
      <c r="H90" s="26">
        <f t="shared" si="4"/>
        <v>0</v>
      </c>
      <c r="I90" s="47">
        <f>SUM(I89)</f>
        <v>0</v>
      </c>
      <c r="J90" s="47">
        <f>SUM(J89)</f>
        <v>0</v>
      </c>
      <c r="K90" s="45">
        <f>SUM(K89)</f>
        <v>0</v>
      </c>
      <c r="L90" s="49">
        <f>SUM(L89)</f>
        <v>0</v>
      </c>
      <c r="M90" s="47">
        <f>SUM(M89)</f>
        <v>0</v>
      </c>
      <c r="N90" s="48">
        <f>SUM(N89:N89)</f>
        <v>250000</v>
      </c>
      <c r="O90" s="48">
        <f>SUM(O89:O89)</f>
        <v>250000</v>
      </c>
      <c r="P90" s="47"/>
      <c r="Q90" s="120"/>
    </row>
    <row r="91" spans="1:17" ht="66" customHeight="1" thickBot="1">
      <c r="A91" s="108">
        <v>66</v>
      </c>
      <c r="B91" s="14">
        <v>851</v>
      </c>
      <c r="C91" s="14">
        <v>85154</v>
      </c>
      <c r="D91" s="114">
        <v>6300</v>
      </c>
      <c r="E91" s="199" t="s">
        <v>91</v>
      </c>
      <c r="F91" s="23">
        <f>G91+H91+N91+O91+P91</f>
        <v>15000</v>
      </c>
      <c r="G91" s="50"/>
      <c r="H91" s="95">
        <f>SUM(I91)</f>
        <v>15000</v>
      </c>
      <c r="I91" s="51">
        <v>15000</v>
      </c>
      <c r="J91" s="54"/>
      <c r="K91" s="82"/>
      <c r="L91" s="53"/>
      <c r="M91" s="55"/>
      <c r="N91" s="56"/>
      <c r="O91" s="51"/>
      <c r="P91" s="51"/>
      <c r="Q91" s="119" t="s">
        <v>6</v>
      </c>
    </row>
    <row r="92" spans="1:17" ht="22.5" customHeight="1" thickBot="1">
      <c r="A92" s="257" t="s">
        <v>133</v>
      </c>
      <c r="B92" s="258"/>
      <c r="C92" s="258"/>
      <c r="D92" s="258"/>
      <c r="E92" s="259"/>
      <c r="F92" s="25">
        <f>G92+H92+N92+O92+P92</f>
        <v>15000</v>
      </c>
      <c r="G92" s="48"/>
      <c r="H92" s="26">
        <f>I92+J92+L92+M92</f>
        <v>15000</v>
      </c>
      <c r="I92" s="47">
        <f>SUM(I91)</f>
        <v>15000</v>
      </c>
      <c r="J92" s="47"/>
      <c r="K92" s="45"/>
      <c r="L92" s="49"/>
      <c r="M92" s="48">
        <f>SUM(M91)</f>
        <v>0</v>
      </c>
      <c r="N92" s="48">
        <f>SUM(N91)</f>
        <v>0</v>
      </c>
      <c r="O92" s="48">
        <f>SUM(O91)</f>
        <v>0</v>
      </c>
      <c r="P92" s="47"/>
      <c r="Q92" s="120"/>
    </row>
    <row r="93" spans="1:17" ht="69" thickBot="1">
      <c r="A93" s="108">
        <v>67</v>
      </c>
      <c r="B93" s="14">
        <v>851</v>
      </c>
      <c r="C93" s="14">
        <v>85195</v>
      </c>
      <c r="D93" s="114">
        <v>6300</v>
      </c>
      <c r="E93" s="199" t="s">
        <v>91</v>
      </c>
      <c r="F93" s="23">
        <f>G93+H93+N93+O93+P93</f>
        <v>10000</v>
      </c>
      <c r="G93" s="50"/>
      <c r="H93" s="95">
        <v>10000</v>
      </c>
      <c r="I93" s="51">
        <v>10000</v>
      </c>
      <c r="J93" s="54"/>
      <c r="K93" s="82"/>
      <c r="L93" s="53"/>
      <c r="M93" s="55"/>
      <c r="N93" s="56"/>
      <c r="O93" s="51"/>
      <c r="P93" s="51"/>
      <c r="Q93" s="119" t="s">
        <v>6</v>
      </c>
    </row>
    <row r="94" spans="1:17" ht="22.5" customHeight="1" thickBot="1">
      <c r="A94" s="257" t="s">
        <v>125</v>
      </c>
      <c r="B94" s="258"/>
      <c r="C94" s="258"/>
      <c r="D94" s="258"/>
      <c r="E94" s="259"/>
      <c r="F94" s="25">
        <f>G94+H94+N94+O94+P94</f>
        <v>10000</v>
      </c>
      <c r="G94" s="48"/>
      <c r="H94" s="26">
        <f>I94+J94+L94+M94</f>
        <v>10000</v>
      </c>
      <c r="I94" s="47">
        <f>SUM(I93)</f>
        <v>10000</v>
      </c>
      <c r="J94" s="47"/>
      <c r="K94" s="45"/>
      <c r="L94" s="49"/>
      <c r="M94" s="48">
        <f>SUM(M93)</f>
        <v>0</v>
      </c>
      <c r="N94" s="48">
        <f>SUM(N93)</f>
        <v>0</v>
      </c>
      <c r="O94" s="48">
        <f>SUM(O93)</f>
        <v>0</v>
      </c>
      <c r="P94" s="47"/>
      <c r="Q94" s="120"/>
    </row>
    <row r="95" spans="1:17" ht="42.75">
      <c r="A95" s="105">
        <v>68</v>
      </c>
      <c r="B95" s="9">
        <v>900</v>
      </c>
      <c r="C95" s="9">
        <v>90001</v>
      </c>
      <c r="D95" s="150">
        <v>6050</v>
      </c>
      <c r="E95" s="127" t="s">
        <v>58</v>
      </c>
      <c r="F95" s="20">
        <f t="shared" si="0"/>
        <v>19189</v>
      </c>
      <c r="G95" s="28">
        <v>19189</v>
      </c>
      <c r="H95" s="21"/>
      <c r="I95" s="34"/>
      <c r="J95" s="34"/>
      <c r="K95" s="33"/>
      <c r="L95" s="36"/>
      <c r="M95" s="35"/>
      <c r="N95" s="36"/>
      <c r="O95" s="34"/>
      <c r="P95" s="34"/>
      <c r="Q95" s="115" t="s">
        <v>6</v>
      </c>
    </row>
    <row r="96" spans="1:17" ht="28.5">
      <c r="A96" s="106">
        <v>69</v>
      </c>
      <c r="B96" s="13"/>
      <c r="C96" s="13"/>
      <c r="D96" s="13"/>
      <c r="E96" s="8" t="s">
        <v>59</v>
      </c>
      <c r="F96" s="60">
        <f t="shared" si="0"/>
        <v>4770298</v>
      </c>
      <c r="G96" s="33">
        <v>3525270</v>
      </c>
      <c r="H96" s="21">
        <f>I96+J96+L96+M96</f>
        <v>1245028</v>
      </c>
      <c r="I96" s="34">
        <v>863549</v>
      </c>
      <c r="J96" s="34"/>
      <c r="K96" s="33"/>
      <c r="L96" s="36"/>
      <c r="M96" s="35">
        <v>381479</v>
      </c>
      <c r="N96" s="36"/>
      <c r="O96" s="34"/>
      <c r="P96" s="34"/>
      <c r="Q96" s="115" t="s">
        <v>6</v>
      </c>
    </row>
    <row r="97" spans="1:17" ht="42.75">
      <c r="A97" s="106">
        <v>70</v>
      </c>
      <c r="B97" s="13"/>
      <c r="C97" s="13"/>
      <c r="D97" s="13"/>
      <c r="E97" s="8" t="s">
        <v>60</v>
      </c>
      <c r="F97" s="60">
        <f t="shared" si="0"/>
        <v>1259083</v>
      </c>
      <c r="G97" s="33">
        <v>50216</v>
      </c>
      <c r="H97" s="21"/>
      <c r="I97" s="34"/>
      <c r="J97" s="34"/>
      <c r="K97" s="33"/>
      <c r="L97" s="36"/>
      <c r="M97" s="35"/>
      <c r="N97" s="36"/>
      <c r="O97" s="34">
        <v>287867</v>
      </c>
      <c r="P97" s="34">
        <v>921000</v>
      </c>
      <c r="Q97" s="115" t="s">
        <v>6</v>
      </c>
    </row>
    <row r="98" spans="1:17" ht="57">
      <c r="A98" s="106">
        <v>71</v>
      </c>
      <c r="B98" s="13"/>
      <c r="C98" s="13"/>
      <c r="D98" s="13"/>
      <c r="E98" s="8" t="s">
        <v>61</v>
      </c>
      <c r="F98" s="60">
        <f t="shared" si="0"/>
        <v>3201215</v>
      </c>
      <c r="G98" s="33">
        <v>89440</v>
      </c>
      <c r="H98" s="21"/>
      <c r="I98" s="34"/>
      <c r="J98" s="34"/>
      <c r="K98" s="33"/>
      <c r="L98" s="36"/>
      <c r="M98" s="35"/>
      <c r="N98" s="36"/>
      <c r="O98" s="34">
        <v>899775</v>
      </c>
      <c r="P98" s="34">
        <v>2212000</v>
      </c>
      <c r="Q98" s="115" t="s">
        <v>6</v>
      </c>
    </row>
    <row r="99" spans="1:17" ht="99.75">
      <c r="A99" s="106">
        <v>72</v>
      </c>
      <c r="B99" s="13"/>
      <c r="C99" s="13"/>
      <c r="D99" s="13"/>
      <c r="E99" s="8" t="s">
        <v>62</v>
      </c>
      <c r="F99" s="60">
        <f t="shared" si="0"/>
        <v>20252</v>
      </c>
      <c r="G99" s="33">
        <v>20252</v>
      </c>
      <c r="H99" s="21"/>
      <c r="I99" s="34"/>
      <c r="J99" s="34"/>
      <c r="K99" s="33"/>
      <c r="L99" s="36"/>
      <c r="M99" s="35"/>
      <c r="N99" s="36"/>
      <c r="O99" s="34"/>
      <c r="P99" s="34"/>
      <c r="Q99" s="115" t="s">
        <v>6</v>
      </c>
    </row>
    <row r="100" spans="1:17" ht="57">
      <c r="A100" s="106">
        <v>73</v>
      </c>
      <c r="B100" s="13"/>
      <c r="C100" s="13"/>
      <c r="D100" s="13"/>
      <c r="E100" s="8" t="s">
        <v>63</v>
      </c>
      <c r="F100" s="60">
        <f t="shared" si="0"/>
        <v>976622</v>
      </c>
      <c r="G100" s="33">
        <v>14460</v>
      </c>
      <c r="H100" s="21"/>
      <c r="I100" s="34"/>
      <c r="J100" s="34"/>
      <c r="K100" s="33"/>
      <c r="L100" s="36"/>
      <c r="M100" s="35"/>
      <c r="N100" s="36"/>
      <c r="O100" s="34"/>
      <c r="P100" s="34">
        <v>962162</v>
      </c>
      <c r="Q100" s="115" t="s">
        <v>6</v>
      </c>
    </row>
    <row r="101" spans="1:17" ht="57">
      <c r="A101" s="106">
        <v>74</v>
      </c>
      <c r="B101" s="13"/>
      <c r="C101" s="13"/>
      <c r="D101" s="13"/>
      <c r="E101" s="8" t="s">
        <v>64</v>
      </c>
      <c r="F101" s="60">
        <f t="shared" si="0"/>
        <v>2153505</v>
      </c>
      <c r="G101" s="33">
        <v>76656</v>
      </c>
      <c r="H101" s="21"/>
      <c r="I101" s="34"/>
      <c r="J101" s="34"/>
      <c r="K101" s="33"/>
      <c r="L101" s="36"/>
      <c r="M101" s="35"/>
      <c r="N101" s="36"/>
      <c r="O101" s="34">
        <v>561849</v>
      </c>
      <c r="P101" s="34">
        <v>1515000</v>
      </c>
      <c r="Q101" s="115" t="s">
        <v>6</v>
      </c>
    </row>
    <row r="102" spans="1:17" ht="57">
      <c r="A102" s="106">
        <v>75</v>
      </c>
      <c r="B102" s="13"/>
      <c r="C102" s="13"/>
      <c r="D102" s="13"/>
      <c r="E102" s="8" t="s">
        <v>65</v>
      </c>
      <c r="F102" s="60">
        <f t="shared" si="0"/>
        <v>2906128</v>
      </c>
      <c r="G102" s="33">
        <v>146128</v>
      </c>
      <c r="H102" s="21">
        <f aca="true" t="shared" si="6" ref="H102:H128">I102+J102+L102+M102</f>
        <v>10000</v>
      </c>
      <c r="I102" s="34">
        <v>10000</v>
      </c>
      <c r="J102" s="34"/>
      <c r="K102" s="33"/>
      <c r="L102" s="36"/>
      <c r="M102" s="35"/>
      <c r="N102" s="36"/>
      <c r="O102" s="34">
        <v>250000</v>
      </c>
      <c r="P102" s="34">
        <v>2500000</v>
      </c>
      <c r="Q102" s="115" t="s">
        <v>6</v>
      </c>
    </row>
    <row r="103" spans="1:17" ht="42.75">
      <c r="A103" s="106">
        <v>76</v>
      </c>
      <c r="B103" s="13"/>
      <c r="C103" s="13"/>
      <c r="D103" s="13"/>
      <c r="E103" s="8" t="s">
        <v>66</v>
      </c>
      <c r="F103" s="60">
        <f t="shared" si="0"/>
        <v>35000</v>
      </c>
      <c r="G103" s="33"/>
      <c r="H103" s="21"/>
      <c r="I103" s="34"/>
      <c r="J103" s="34"/>
      <c r="K103" s="33"/>
      <c r="L103" s="36"/>
      <c r="M103" s="35"/>
      <c r="N103" s="36">
        <v>35000</v>
      </c>
      <c r="O103" s="34"/>
      <c r="P103" s="34"/>
      <c r="Q103" s="115" t="s">
        <v>6</v>
      </c>
    </row>
    <row r="104" spans="1:17" ht="42.75">
      <c r="A104" s="106">
        <v>77</v>
      </c>
      <c r="B104" s="13"/>
      <c r="C104" s="13"/>
      <c r="D104" s="13"/>
      <c r="E104" s="8" t="s">
        <v>67</v>
      </c>
      <c r="F104" s="60">
        <f t="shared" si="0"/>
        <v>25000</v>
      </c>
      <c r="G104" s="33"/>
      <c r="H104" s="21"/>
      <c r="I104" s="34"/>
      <c r="J104" s="34"/>
      <c r="K104" s="33"/>
      <c r="L104" s="36"/>
      <c r="M104" s="35"/>
      <c r="N104" s="36">
        <v>25000</v>
      </c>
      <c r="O104" s="34"/>
      <c r="P104" s="34"/>
      <c r="Q104" s="115" t="s">
        <v>6</v>
      </c>
    </row>
    <row r="105" spans="1:17" ht="57">
      <c r="A105" s="106">
        <v>78</v>
      </c>
      <c r="B105" s="13"/>
      <c r="C105" s="13"/>
      <c r="D105" s="13"/>
      <c r="E105" s="8" t="s">
        <v>68</v>
      </c>
      <c r="F105" s="60">
        <f aca="true" t="shared" si="7" ref="F105:F128">G105+H105+N105+O105+P105</f>
        <v>75000</v>
      </c>
      <c r="G105" s="33"/>
      <c r="H105" s="21"/>
      <c r="I105" s="34"/>
      <c r="J105" s="34"/>
      <c r="K105" s="33"/>
      <c r="L105" s="36"/>
      <c r="M105" s="35"/>
      <c r="N105" s="36">
        <v>75000</v>
      </c>
      <c r="O105" s="34"/>
      <c r="P105" s="34"/>
      <c r="Q105" s="115" t="s">
        <v>6</v>
      </c>
    </row>
    <row r="106" spans="1:17" ht="42.75">
      <c r="A106" s="106">
        <v>79</v>
      </c>
      <c r="B106" s="13"/>
      <c r="C106" s="13"/>
      <c r="D106" s="13"/>
      <c r="E106" s="18" t="s">
        <v>107</v>
      </c>
      <c r="F106" s="60">
        <f t="shared" si="7"/>
        <v>1050000</v>
      </c>
      <c r="G106" s="40"/>
      <c r="H106" s="21">
        <f t="shared" si="6"/>
        <v>50000</v>
      </c>
      <c r="I106" s="44">
        <v>50000</v>
      </c>
      <c r="J106" s="44"/>
      <c r="K106" s="40"/>
      <c r="L106" s="43"/>
      <c r="M106" s="42"/>
      <c r="N106" s="43">
        <v>500000</v>
      </c>
      <c r="O106" s="44">
        <v>500000</v>
      </c>
      <c r="P106" s="44"/>
      <c r="Q106" s="115" t="s">
        <v>6</v>
      </c>
    </row>
    <row r="107" spans="1:17" ht="43.5" thickBot="1">
      <c r="A107" s="107">
        <v>80</v>
      </c>
      <c r="B107" s="6"/>
      <c r="C107" s="6"/>
      <c r="D107" s="151"/>
      <c r="E107" s="18" t="s">
        <v>108</v>
      </c>
      <c r="F107" s="123">
        <f t="shared" si="7"/>
        <v>2199999</v>
      </c>
      <c r="G107" s="40">
        <v>8762</v>
      </c>
      <c r="H107" s="95"/>
      <c r="I107" s="44"/>
      <c r="J107" s="44"/>
      <c r="K107" s="40"/>
      <c r="L107" s="43"/>
      <c r="M107" s="42"/>
      <c r="N107" s="43"/>
      <c r="O107" s="44">
        <v>120000</v>
      </c>
      <c r="P107" s="44">
        <v>2071237</v>
      </c>
      <c r="Q107" s="116" t="s">
        <v>6</v>
      </c>
    </row>
    <row r="108" spans="1:17" ht="24.75" customHeight="1" thickBot="1">
      <c r="A108" s="269" t="s">
        <v>126</v>
      </c>
      <c r="B108" s="258"/>
      <c r="C108" s="258"/>
      <c r="D108" s="258"/>
      <c r="E108" s="259"/>
      <c r="F108" s="169">
        <f t="shared" si="7"/>
        <v>18691291</v>
      </c>
      <c r="G108" s="45">
        <f>SUM(G95:G107)</f>
        <v>3950373</v>
      </c>
      <c r="H108" s="26">
        <f t="shared" si="6"/>
        <v>1305028</v>
      </c>
      <c r="I108" s="47">
        <f>SUM(I95:I107)</f>
        <v>923549</v>
      </c>
      <c r="J108" s="47">
        <f>SUM(J95:J107)</f>
        <v>0</v>
      </c>
      <c r="K108" s="45"/>
      <c r="L108" s="49">
        <f>SUM(L95:L107)</f>
        <v>0</v>
      </c>
      <c r="M108" s="48">
        <f>SUM(M95:M107)</f>
        <v>381479</v>
      </c>
      <c r="N108" s="48">
        <f>SUM(N95:N107)</f>
        <v>635000</v>
      </c>
      <c r="O108" s="48">
        <f>SUM(O95:O107)</f>
        <v>2619491</v>
      </c>
      <c r="P108" s="48">
        <f>SUM(P95:P107)</f>
        <v>10181399</v>
      </c>
      <c r="Q108" s="121"/>
    </row>
    <row r="109" spans="1:17" ht="44.25" customHeight="1" thickBot="1">
      <c r="A109" s="108">
        <v>81</v>
      </c>
      <c r="B109" s="14">
        <v>900</v>
      </c>
      <c r="C109" s="14">
        <v>90015</v>
      </c>
      <c r="D109" s="14">
        <v>6050</v>
      </c>
      <c r="E109" s="17" t="s">
        <v>69</v>
      </c>
      <c r="F109" s="23">
        <f t="shared" si="7"/>
        <v>200000</v>
      </c>
      <c r="G109" s="50">
        <v>0</v>
      </c>
      <c r="H109" s="95">
        <f t="shared" si="6"/>
        <v>200000</v>
      </c>
      <c r="I109" s="51">
        <v>200000</v>
      </c>
      <c r="J109" s="51"/>
      <c r="K109" s="50"/>
      <c r="L109" s="56"/>
      <c r="M109" s="55"/>
      <c r="N109" s="56"/>
      <c r="O109" s="51"/>
      <c r="P109" s="51"/>
      <c r="Q109" s="119" t="s">
        <v>6</v>
      </c>
    </row>
    <row r="110" spans="1:17" ht="27" customHeight="1" thickBot="1">
      <c r="A110" s="269"/>
      <c r="B110" s="258"/>
      <c r="C110" s="258"/>
      <c r="D110" s="258"/>
      <c r="E110" s="259"/>
      <c r="F110" s="169">
        <f t="shared" si="7"/>
        <v>200000</v>
      </c>
      <c r="G110" s="45">
        <f>G109</f>
        <v>0</v>
      </c>
      <c r="H110" s="26">
        <f t="shared" si="6"/>
        <v>200000</v>
      </c>
      <c r="I110" s="47">
        <f>I109</f>
        <v>200000</v>
      </c>
      <c r="J110" s="47">
        <f>J109</f>
        <v>0</v>
      </c>
      <c r="K110" s="45"/>
      <c r="L110" s="49"/>
      <c r="M110" s="48"/>
      <c r="N110" s="49"/>
      <c r="O110" s="47"/>
      <c r="P110" s="47"/>
      <c r="Q110" s="122"/>
    </row>
    <row r="111" spans="1:17" ht="28.5">
      <c r="A111" s="105">
        <v>82</v>
      </c>
      <c r="B111" s="9">
        <v>900</v>
      </c>
      <c r="C111" s="9">
        <v>90095</v>
      </c>
      <c r="D111" s="150">
        <v>6050</v>
      </c>
      <c r="E111" s="10" t="s">
        <v>70</v>
      </c>
      <c r="F111" s="20">
        <f t="shared" si="7"/>
        <v>400000</v>
      </c>
      <c r="G111" s="28">
        <v>0</v>
      </c>
      <c r="H111" s="21">
        <f t="shared" si="6"/>
        <v>400000</v>
      </c>
      <c r="I111" s="32">
        <v>400000</v>
      </c>
      <c r="J111" s="32"/>
      <c r="K111" s="28"/>
      <c r="L111" s="31"/>
      <c r="M111" s="30"/>
      <c r="N111" s="31"/>
      <c r="O111" s="32"/>
      <c r="P111" s="32"/>
      <c r="Q111" s="118" t="s">
        <v>6</v>
      </c>
    </row>
    <row r="112" spans="1:17" ht="42.75">
      <c r="A112" s="106">
        <v>83</v>
      </c>
      <c r="B112" s="13"/>
      <c r="C112" s="13"/>
      <c r="D112" s="13"/>
      <c r="E112" s="16" t="s">
        <v>71</v>
      </c>
      <c r="F112" s="60">
        <f t="shared" si="7"/>
        <v>300086</v>
      </c>
      <c r="G112" s="33">
        <v>86</v>
      </c>
      <c r="H112" s="21"/>
      <c r="I112" s="34"/>
      <c r="J112" s="34"/>
      <c r="K112" s="33"/>
      <c r="L112" s="36"/>
      <c r="M112" s="35"/>
      <c r="N112" s="36"/>
      <c r="O112" s="34">
        <v>100000</v>
      </c>
      <c r="P112" s="34">
        <v>200000</v>
      </c>
      <c r="Q112" s="115" t="s">
        <v>6</v>
      </c>
    </row>
    <row r="113" spans="1:17" ht="28.5">
      <c r="A113" s="106">
        <v>84</v>
      </c>
      <c r="B113" s="13"/>
      <c r="C113" s="13"/>
      <c r="D113" s="13"/>
      <c r="E113" s="15" t="s">
        <v>72</v>
      </c>
      <c r="F113" s="60">
        <f t="shared" si="7"/>
        <v>530000</v>
      </c>
      <c r="G113" s="33"/>
      <c r="H113" s="21">
        <f t="shared" si="6"/>
        <v>530000</v>
      </c>
      <c r="I113" s="34">
        <v>530000</v>
      </c>
      <c r="J113" s="34"/>
      <c r="K113" s="33"/>
      <c r="L113" s="36"/>
      <c r="M113" s="35"/>
      <c r="N113" s="36"/>
      <c r="O113" s="34"/>
      <c r="P113" s="34"/>
      <c r="Q113" s="115" t="s">
        <v>6</v>
      </c>
    </row>
    <row r="114" spans="1:17" ht="42.75">
      <c r="A114" s="106">
        <v>85</v>
      </c>
      <c r="B114" s="13"/>
      <c r="C114" s="13"/>
      <c r="D114" s="13"/>
      <c r="E114" s="16" t="s">
        <v>81</v>
      </c>
      <c r="F114" s="60">
        <f t="shared" si="7"/>
        <v>285938</v>
      </c>
      <c r="G114" s="40">
        <v>15938</v>
      </c>
      <c r="H114" s="21">
        <f t="shared" si="6"/>
        <v>270000</v>
      </c>
      <c r="I114" s="44">
        <v>270000</v>
      </c>
      <c r="J114" s="44"/>
      <c r="K114" s="40"/>
      <c r="L114" s="43"/>
      <c r="M114" s="42"/>
      <c r="N114" s="43"/>
      <c r="O114" s="44"/>
      <c r="P114" s="44"/>
      <c r="Q114" s="115" t="s">
        <v>6</v>
      </c>
    </row>
    <row r="115" spans="1:17" ht="57">
      <c r="A115" s="106">
        <v>86</v>
      </c>
      <c r="B115" s="89"/>
      <c r="C115" s="89"/>
      <c r="D115" s="13"/>
      <c r="E115" s="16" t="s">
        <v>86</v>
      </c>
      <c r="F115" s="60">
        <f t="shared" si="7"/>
        <v>150132</v>
      </c>
      <c r="G115" s="40">
        <v>132</v>
      </c>
      <c r="H115" s="21">
        <f t="shared" si="6"/>
        <v>150000</v>
      </c>
      <c r="I115" s="44">
        <v>150000</v>
      </c>
      <c r="J115" s="44"/>
      <c r="K115" s="40"/>
      <c r="L115" s="43"/>
      <c r="M115" s="42"/>
      <c r="N115" s="43"/>
      <c r="O115" s="44"/>
      <c r="P115" s="44"/>
      <c r="Q115" s="115" t="s">
        <v>6</v>
      </c>
    </row>
    <row r="116" spans="1:17" ht="44.25" customHeight="1">
      <c r="A116" s="106">
        <v>87</v>
      </c>
      <c r="B116" s="89"/>
      <c r="C116" s="89"/>
      <c r="D116" s="13"/>
      <c r="E116" s="16" t="s">
        <v>92</v>
      </c>
      <c r="F116" s="60">
        <f t="shared" si="7"/>
        <v>1025000</v>
      </c>
      <c r="G116" s="40"/>
      <c r="H116" s="21">
        <f t="shared" si="6"/>
        <v>25000</v>
      </c>
      <c r="I116" s="44">
        <v>25000</v>
      </c>
      <c r="J116" s="44"/>
      <c r="K116" s="40"/>
      <c r="L116" s="43"/>
      <c r="M116" s="42"/>
      <c r="N116" s="43">
        <v>500000</v>
      </c>
      <c r="O116" s="44">
        <v>500000</v>
      </c>
      <c r="P116" s="44"/>
      <c r="Q116" s="115" t="s">
        <v>6</v>
      </c>
    </row>
    <row r="117" spans="1:17" ht="42.75">
      <c r="A117" s="106">
        <v>88</v>
      </c>
      <c r="B117" s="89"/>
      <c r="C117" s="89"/>
      <c r="D117" s="13"/>
      <c r="E117" s="16" t="s">
        <v>87</v>
      </c>
      <c r="F117" s="60">
        <f t="shared" si="7"/>
        <v>1075000</v>
      </c>
      <c r="G117" s="40"/>
      <c r="H117" s="21">
        <f t="shared" si="6"/>
        <v>75000</v>
      </c>
      <c r="I117" s="44">
        <v>75000</v>
      </c>
      <c r="J117" s="44"/>
      <c r="K117" s="40"/>
      <c r="L117" s="43"/>
      <c r="M117" s="42"/>
      <c r="N117" s="43">
        <v>250000</v>
      </c>
      <c r="O117" s="44">
        <v>500000</v>
      </c>
      <c r="P117" s="44">
        <v>250000</v>
      </c>
      <c r="Q117" s="115" t="s">
        <v>6</v>
      </c>
    </row>
    <row r="118" spans="1:17" ht="85.5">
      <c r="A118" s="107">
        <v>89</v>
      </c>
      <c r="B118" s="90"/>
      <c r="C118" s="90"/>
      <c r="D118" s="13"/>
      <c r="E118" s="16" t="s">
        <v>88</v>
      </c>
      <c r="F118" s="60">
        <f t="shared" si="7"/>
        <v>100000</v>
      </c>
      <c r="G118" s="40"/>
      <c r="H118" s="134">
        <f t="shared" si="6"/>
        <v>100000</v>
      </c>
      <c r="I118" s="44">
        <v>100000</v>
      </c>
      <c r="J118" s="44"/>
      <c r="K118" s="40"/>
      <c r="L118" s="43"/>
      <c r="M118" s="42"/>
      <c r="N118" s="43"/>
      <c r="O118" s="44"/>
      <c r="P118" s="44"/>
      <c r="Q118" s="115" t="s">
        <v>6</v>
      </c>
    </row>
    <row r="119" spans="1:17" ht="42.75">
      <c r="A119" s="107">
        <v>90</v>
      </c>
      <c r="B119" s="90"/>
      <c r="C119" s="90"/>
      <c r="D119" s="6"/>
      <c r="E119" s="16" t="s">
        <v>134</v>
      </c>
      <c r="F119" s="123">
        <f t="shared" si="7"/>
        <v>100000</v>
      </c>
      <c r="G119" s="40"/>
      <c r="H119" s="134">
        <f t="shared" si="6"/>
        <v>100000</v>
      </c>
      <c r="I119" s="44">
        <v>100000</v>
      </c>
      <c r="J119" s="44"/>
      <c r="K119" s="40"/>
      <c r="L119" s="43"/>
      <c r="M119" s="42"/>
      <c r="N119" s="43"/>
      <c r="O119" s="44"/>
      <c r="P119" s="44"/>
      <c r="Q119" s="116"/>
    </row>
    <row r="120" spans="1:17" ht="43.5" thickBot="1">
      <c r="A120" s="107">
        <v>91</v>
      </c>
      <c r="B120" s="90"/>
      <c r="C120" s="90"/>
      <c r="D120" s="151"/>
      <c r="E120" s="16" t="s">
        <v>73</v>
      </c>
      <c r="F120" s="123">
        <f t="shared" si="7"/>
        <v>25000</v>
      </c>
      <c r="G120" s="40"/>
      <c r="H120" s="95">
        <f t="shared" si="6"/>
        <v>25000</v>
      </c>
      <c r="I120" s="44">
        <v>25000</v>
      </c>
      <c r="J120" s="44"/>
      <c r="K120" s="40"/>
      <c r="L120" s="43"/>
      <c r="M120" s="42"/>
      <c r="N120" s="43"/>
      <c r="O120" s="44"/>
      <c r="P120" s="44"/>
      <c r="Q120" s="116" t="s">
        <v>6</v>
      </c>
    </row>
    <row r="121" spans="1:17" ht="22.5" customHeight="1" thickBot="1">
      <c r="A121" s="257"/>
      <c r="B121" s="267"/>
      <c r="C121" s="267"/>
      <c r="D121" s="267"/>
      <c r="E121" s="268"/>
      <c r="F121" s="169">
        <f t="shared" si="7"/>
        <v>3991156</v>
      </c>
      <c r="G121" s="58">
        <f>SUM(G111:G120)</f>
        <v>16156</v>
      </c>
      <c r="H121" s="26">
        <f t="shared" si="6"/>
        <v>1675000</v>
      </c>
      <c r="I121" s="47">
        <f aca="true" t="shared" si="8" ref="I121:Q121">SUM(I111:I120)</f>
        <v>1675000</v>
      </c>
      <c r="J121" s="47">
        <f t="shared" si="8"/>
        <v>0</v>
      </c>
      <c r="K121" s="45"/>
      <c r="L121" s="49">
        <f t="shared" si="8"/>
        <v>0</v>
      </c>
      <c r="M121" s="48">
        <f t="shared" si="8"/>
        <v>0</v>
      </c>
      <c r="N121" s="121">
        <f>SUM(N111:N120)</f>
        <v>750000</v>
      </c>
      <c r="O121" s="48">
        <f>SUM(O111:O120)</f>
        <v>1100000</v>
      </c>
      <c r="P121" s="48">
        <f>SUM(P111:P120)</f>
        <v>450000</v>
      </c>
      <c r="Q121" s="122">
        <f t="shared" si="8"/>
        <v>0</v>
      </c>
    </row>
    <row r="122" spans="1:17" ht="35.25" customHeight="1" thickBot="1">
      <c r="A122" s="162">
        <v>92</v>
      </c>
      <c r="B122" s="150">
        <v>921</v>
      </c>
      <c r="C122" s="150">
        <v>92109</v>
      </c>
      <c r="D122" s="164">
        <v>6050</v>
      </c>
      <c r="E122" s="7" t="s">
        <v>74</v>
      </c>
      <c r="F122" s="23">
        <f t="shared" si="7"/>
        <v>2025000</v>
      </c>
      <c r="G122" s="50"/>
      <c r="H122" s="95">
        <f t="shared" si="6"/>
        <v>25000</v>
      </c>
      <c r="I122" s="51">
        <v>25000</v>
      </c>
      <c r="J122" s="51"/>
      <c r="K122" s="50"/>
      <c r="L122" s="56"/>
      <c r="M122" s="55"/>
      <c r="N122" s="56">
        <v>2000000</v>
      </c>
      <c r="O122" s="51"/>
      <c r="P122" s="51"/>
      <c r="Q122" s="119" t="s">
        <v>6</v>
      </c>
    </row>
    <row r="123" spans="1:17" ht="22.5" customHeight="1" thickBot="1">
      <c r="A123" s="257" t="s">
        <v>9</v>
      </c>
      <c r="B123" s="267"/>
      <c r="C123" s="267"/>
      <c r="D123" s="267"/>
      <c r="E123" s="268"/>
      <c r="F123" s="169">
        <f t="shared" si="7"/>
        <v>2025000</v>
      </c>
      <c r="G123" s="170"/>
      <c r="H123" s="171">
        <f t="shared" si="6"/>
        <v>25000</v>
      </c>
      <c r="I123" s="47">
        <f>SUM(I122:I122)</f>
        <v>25000</v>
      </c>
      <c r="J123" s="47">
        <f>SUM(J122:J122)</f>
        <v>0</v>
      </c>
      <c r="K123" s="45"/>
      <c r="L123" s="49">
        <f>SUM(L122:L122)</f>
        <v>0</v>
      </c>
      <c r="M123" s="48">
        <f>SUM(M122:M122)</f>
        <v>0</v>
      </c>
      <c r="N123" s="49">
        <f>SUM(N122:N122)</f>
        <v>2000000</v>
      </c>
      <c r="O123" s="47"/>
      <c r="P123" s="47"/>
      <c r="Q123" s="153"/>
    </row>
    <row r="124" spans="1:17" ht="35.25" customHeight="1">
      <c r="A124" s="209">
        <v>93</v>
      </c>
      <c r="B124" s="210">
        <v>926</v>
      </c>
      <c r="C124" s="210">
        <v>92601</v>
      </c>
      <c r="D124" s="211">
        <v>6050</v>
      </c>
      <c r="E124" s="212" t="s">
        <v>75</v>
      </c>
      <c r="F124" s="213">
        <f t="shared" si="7"/>
        <v>2257117</v>
      </c>
      <c r="G124" s="214">
        <v>182117</v>
      </c>
      <c r="H124" s="215">
        <f t="shared" si="6"/>
        <v>75000</v>
      </c>
      <c r="I124" s="216">
        <v>75000</v>
      </c>
      <c r="J124" s="216"/>
      <c r="K124" s="214"/>
      <c r="L124" s="217"/>
      <c r="M124" s="218"/>
      <c r="N124" s="219">
        <v>1000000</v>
      </c>
      <c r="O124" s="216">
        <v>1000000</v>
      </c>
      <c r="P124" s="216"/>
      <c r="Q124" s="220" t="s">
        <v>6</v>
      </c>
    </row>
    <row r="125" spans="1:17" ht="100.5">
      <c r="A125" s="106">
        <v>94</v>
      </c>
      <c r="B125" s="13"/>
      <c r="C125" s="13"/>
      <c r="D125" s="149"/>
      <c r="E125" s="8" t="s">
        <v>118</v>
      </c>
      <c r="F125" s="60">
        <f t="shared" si="7"/>
        <v>90000</v>
      </c>
      <c r="G125" s="33"/>
      <c r="H125" s="230">
        <f t="shared" si="6"/>
        <v>90000</v>
      </c>
      <c r="I125" s="34">
        <v>90000</v>
      </c>
      <c r="J125" s="34"/>
      <c r="K125" s="33"/>
      <c r="L125" s="231"/>
      <c r="M125" s="35"/>
      <c r="N125" s="36"/>
      <c r="O125" s="34"/>
      <c r="P125" s="34"/>
      <c r="Q125" s="178"/>
    </row>
    <row r="126" spans="1:17" ht="67.5" customHeight="1" thickBot="1">
      <c r="A126" s="221">
        <v>95</v>
      </c>
      <c r="B126" s="222"/>
      <c r="C126" s="223"/>
      <c r="D126" s="224">
        <v>6050</v>
      </c>
      <c r="E126" s="225" t="s">
        <v>116</v>
      </c>
      <c r="F126" s="226">
        <f>G126+H126+N126+O126+P126</f>
        <v>725000</v>
      </c>
      <c r="G126" s="130"/>
      <c r="H126" s="227">
        <f>I126+J126+L126+M126</f>
        <v>725000</v>
      </c>
      <c r="I126" s="131">
        <v>725000</v>
      </c>
      <c r="J126" s="131"/>
      <c r="K126" s="130"/>
      <c r="L126" s="228"/>
      <c r="M126" s="152"/>
      <c r="N126" s="132"/>
      <c r="O126" s="131"/>
      <c r="P126" s="131"/>
      <c r="Q126" s="229" t="s">
        <v>6</v>
      </c>
    </row>
    <row r="127" spans="1:17" ht="22.5" customHeight="1" thickBot="1">
      <c r="A127" s="272" t="s">
        <v>7</v>
      </c>
      <c r="B127" s="273"/>
      <c r="C127" s="273"/>
      <c r="D127" s="273"/>
      <c r="E127" s="129"/>
      <c r="F127" s="172">
        <f t="shared" si="7"/>
        <v>3072117</v>
      </c>
      <c r="G127" s="173">
        <f>SUM(G124)</f>
        <v>182117</v>
      </c>
      <c r="H127" s="174">
        <f t="shared" si="6"/>
        <v>890000</v>
      </c>
      <c r="I127" s="175">
        <f>SUM(I124:I126)</f>
        <v>890000</v>
      </c>
      <c r="J127" s="131">
        <f>SUM(J124)</f>
        <v>0</v>
      </c>
      <c r="K127" s="130"/>
      <c r="L127" s="132">
        <f>SUM(L124)</f>
        <v>0</v>
      </c>
      <c r="M127" s="152">
        <f>SUM(M124)</f>
        <v>0</v>
      </c>
      <c r="N127" s="176">
        <f>SUM(N124)</f>
        <v>1000000</v>
      </c>
      <c r="O127" s="176">
        <f>SUM(O124)</f>
        <v>1000000</v>
      </c>
      <c r="P127" s="132">
        <f>SUM(P124)</f>
        <v>0</v>
      </c>
      <c r="Q127" s="154"/>
    </row>
    <row r="128" spans="1:21" ht="32.25" customHeight="1" thickBot="1">
      <c r="A128" s="202"/>
      <c r="B128" s="203"/>
      <c r="C128" s="204"/>
      <c r="D128" s="270" t="s">
        <v>1</v>
      </c>
      <c r="E128" s="271"/>
      <c r="F128" s="25">
        <f t="shared" si="7"/>
        <v>89001150</v>
      </c>
      <c r="G128" s="45">
        <f>G17+G56+G58+G61+G67+G71+G83+G90+G86+G88+G108+G110+G121+G123+G127+G94+G54</f>
        <v>11431214</v>
      </c>
      <c r="H128" s="26">
        <f t="shared" si="6"/>
        <v>14138206</v>
      </c>
      <c r="I128" s="45">
        <f>I17+I56+I58+I61+I67+I71+I83+I90+I86+I88+I108+I110+I121+I123+I127+I94+I54+I92+I69</f>
        <v>11488355</v>
      </c>
      <c r="J128" s="45">
        <f>J17+J56+J58+J61+J67+J71+J83+J90+J86+J88+J108+J110+J121+J123+J127+J94+J54</f>
        <v>0</v>
      </c>
      <c r="K128" s="45"/>
      <c r="L128" s="49">
        <f>L17+L56+L58+L61+L67+L71+L83+L90+L86+L88+L108+L110+L121+L123+L127+L94+J54</f>
        <v>0</v>
      </c>
      <c r="M128" s="45">
        <f>M17+M56+M58+M61+M67+M71+M83+M90+M86+M88+M108+M110+M121+M123+M127+M94+M54</f>
        <v>2649851</v>
      </c>
      <c r="N128" s="45">
        <f>N17+N56+N58+N61+N67+N71+N83+N90+N86+N88+N108+N110+N121+N123+N127+N94+N54</f>
        <v>16590840</v>
      </c>
      <c r="O128" s="45">
        <f>O17+O56+O58+O61+O67+O71+O83+O90+O86+O88+O108+O110+O121+O123+O127+O94+O54</f>
        <v>17444491</v>
      </c>
      <c r="P128" s="45">
        <f>P17+P56+P58+P61+P67+P71+P83+P90+P86+P88+P108+P110+P121+P123+P127+P94+P54</f>
        <v>29396399</v>
      </c>
      <c r="Q128" s="48">
        <f>Q17+Q56+Q58+Q61+Q67+Q71+Q83+Q90+Q86+Q88+Q108+Q110+Q121+Q123+Q127+Q94+Q54</f>
        <v>0</v>
      </c>
      <c r="R128" s="3"/>
      <c r="S128" s="65"/>
      <c r="T128" s="3"/>
      <c r="U128" s="3"/>
    </row>
    <row r="129" spans="4:17" ht="12.75">
      <c r="D129" s="4"/>
      <c r="E129" s="5"/>
      <c r="F129" s="124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4:17" ht="14.25" customHeight="1">
      <c r="D130" s="4"/>
      <c r="E130" s="5"/>
      <c r="F130" s="133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4:17" ht="18" customHeight="1"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165" t="s">
        <v>101</v>
      </c>
      <c r="P131" s="165"/>
      <c r="Q131" s="5"/>
    </row>
    <row r="132" spans="4:17" ht="15"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65"/>
      <c r="P132" s="165"/>
      <c r="Q132" s="5"/>
    </row>
    <row r="133" spans="4:17" ht="15"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65"/>
      <c r="P133" s="165"/>
      <c r="Q133" s="5"/>
    </row>
    <row r="134" spans="4:17" ht="15"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65" t="s">
        <v>102</v>
      </c>
      <c r="P134" s="165"/>
      <c r="Q134" s="5"/>
    </row>
    <row r="135" spans="15:16" ht="15">
      <c r="O135" s="165"/>
      <c r="P135" s="165"/>
    </row>
    <row r="136" ht="12">
      <c r="G136" s="163"/>
    </row>
  </sheetData>
  <mergeCells count="37">
    <mergeCell ref="D128:E128"/>
    <mergeCell ref="A61:E61"/>
    <mergeCell ref="A67:E67"/>
    <mergeCell ref="A71:E71"/>
    <mergeCell ref="A123:E123"/>
    <mergeCell ref="A127:D127"/>
    <mergeCell ref="A108:E108"/>
    <mergeCell ref="A110:E110"/>
    <mergeCell ref="A121:E121"/>
    <mergeCell ref="A92:E92"/>
    <mergeCell ref="K13:L13"/>
    <mergeCell ref="K12:L12"/>
    <mergeCell ref="A94:E94"/>
    <mergeCell ref="D7:Q7"/>
    <mergeCell ref="E10:E12"/>
    <mergeCell ref="A17:E17"/>
    <mergeCell ref="A58:E58"/>
    <mergeCell ref="B10:B12"/>
    <mergeCell ref="A90:E90"/>
    <mergeCell ref="A56:E56"/>
    <mergeCell ref="A10:A12"/>
    <mergeCell ref="A83:E83"/>
    <mergeCell ref="A86:E86"/>
    <mergeCell ref="A88:E88"/>
    <mergeCell ref="C10:C12"/>
    <mergeCell ref="D10:D12"/>
    <mergeCell ref="A54:E54"/>
    <mergeCell ref="A69:E69"/>
    <mergeCell ref="Q10:Q12"/>
    <mergeCell ref="F10:F12"/>
    <mergeCell ref="G10:G12"/>
    <mergeCell ref="H11:H12"/>
    <mergeCell ref="I11:M11"/>
    <mergeCell ref="H10:P10"/>
    <mergeCell ref="N11:N12"/>
    <mergeCell ref="O11:O12"/>
    <mergeCell ref="P11:P12"/>
  </mergeCells>
  <printOptions horizontalCentered="1"/>
  <pageMargins left="0.1968503937007874" right="0.1968503937007874" top="0.3937007874015748" bottom="0.1968503937007874" header="0.11811023622047245" footer="0.1968503937007874"/>
  <pageSetup fitToHeight="4" horizontalDpi="600" verticalDpi="6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2007-06-29T09:36:37Z</cp:lastPrinted>
  <dcterms:created xsi:type="dcterms:W3CDTF">2000-11-14T08:39:01Z</dcterms:created>
  <dcterms:modified xsi:type="dcterms:W3CDTF">2007-06-29T09:36:40Z</dcterms:modified>
  <cp:category/>
  <cp:version/>
  <cp:contentType/>
  <cp:contentStatus/>
</cp:coreProperties>
</file>