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<sst xmlns="http://schemas.openxmlformats.org/spreadsheetml/2006/main" count="204" uniqueCount="123">
  <si>
    <t xml:space="preserve">Ogółem </t>
  </si>
  <si>
    <t xml:space="preserve"> </t>
  </si>
  <si>
    <t>Ogółem rozdz. 60016</t>
  </si>
  <si>
    <t>Ogółem rozdz.70005</t>
  </si>
  <si>
    <t>Ogółem rozdz. 80101</t>
  </si>
  <si>
    <t>Ogółem rozdz.90001</t>
  </si>
  <si>
    <t>Ogółem rozdz.90015</t>
  </si>
  <si>
    <t>Ogółem rozdz. 90095</t>
  </si>
  <si>
    <t>Ogółem rozdz. 01010</t>
  </si>
  <si>
    <t>Urząd Miejski</t>
  </si>
  <si>
    <t>Ogółem rozdz.92601</t>
  </si>
  <si>
    <t>Ogółem rozdz. 80195</t>
  </si>
  <si>
    <t>Ogółem rozdz. 70001</t>
  </si>
  <si>
    <t>Ogółem rozdz.92109</t>
  </si>
  <si>
    <t>Ogółem rozdz. 80104</t>
  </si>
  <si>
    <t>Ogółem rozdz. 80110</t>
  </si>
  <si>
    <t>Ogółem rozdz.75416</t>
  </si>
  <si>
    <t>Planowane wydatki</t>
  </si>
  <si>
    <t>rok budżetowy 2007</t>
  </si>
  <si>
    <t>dochody własne jst</t>
  </si>
  <si>
    <t>kredyty i pożyczki</t>
  </si>
  <si>
    <t>środki pochodzące z innych źródeł</t>
  </si>
  <si>
    <t>Środki wymienione w art.. 5 ust. 1 pkt 2 i 3 u.f.p.</t>
  </si>
  <si>
    <t>z tego źródła finansowania</t>
  </si>
  <si>
    <t>Lp.</t>
  </si>
  <si>
    <t>Dział</t>
  </si>
  <si>
    <t>Rozdz.</t>
  </si>
  <si>
    <t>par.</t>
  </si>
  <si>
    <t>Łaczne koszty finansowe</t>
  </si>
  <si>
    <t>010</t>
  </si>
  <si>
    <t>01010</t>
  </si>
  <si>
    <t>6050</t>
  </si>
  <si>
    <t>Budowa wodociągu w Lucynowie (teren scalenia)</t>
  </si>
  <si>
    <t xml:space="preserve">Budowa wodociągu w Kamieńczyku </t>
  </si>
  <si>
    <t>Budowa drogi w Olszance (w stronę Rybienka N)</t>
  </si>
  <si>
    <t>Budowa drogi w Gulczewie</t>
  </si>
  <si>
    <t>Modernizacja drogi gminnej dla miejscowości Lucynów i Lucynów Duży et. II</t>
  </si>
  <si>
    <t>Budowa obwodnicy śródmiejskiej Wyszkowa - etap I</t>
  </si>
  <si>
    <t>Budowa obwodnicy śródmiejskiej Wyszkowa - etap II</t>
  </si>
  <si>
    <t>Budowa obwodnicy śródmiejskiej Wyszkowa - etap III</t>
  </si>
  <si>
    <t>Budowa drogi w Lucynowie (teren scalenia)</t>
  </si>
  <si>
    <t>Budowa drogi w Leszczydole Starym( w stronę Leszczydołu Pustki)</t>
  </si>
  <si>
    <t>Budowa dróg na osiedlu Nad Bugiem (dokumentacja)</t>
  </si>
  <si>
    <t>Budowa dróg w Rybienku Nowym (koncepcja)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</si>
  <si>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</si>
  <si>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</si>
  <si>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</si>
  <si>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</si>
  <si>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ulic na os. Skarpa</t>
  </si>
  <si>
    <t>Dostosowanie dróg gminnych położonych wzdłuż ul.Serockiej do drogi krajowej</t>
  </si>
  <si>
    <t>Remont ulicy Gen.J.Sowińskiego</t>
  </si>
  <si>
    <t>Budowa ulicy Szpitalnej (dokumentacja)</t>
  </si>
  <si>
    <t>Przebudowa ul.Pułtuskiej od ul.Gen.Wł.Sikorskiego do ul.Zakolejowej</t>
  </si>
  <si>
    <t xml:space="preserve">Budowa drogi w miejscowości Łosinno </t>
  </si>
  <si>
    <t>Budowa ulic Dębowej i Środkowej w Leszczydole Nowinach</t>
  </si>
  <si>
    <t xml:space="preserve"> Budowa ul.Granicznej</t>
  </si>
  <si>
    <t>Budowa drogi w Tulewie Dolnym</t>
  </si>
  <si>
    <t>Budowa ulicy Wspólnej</t>
  </si>
  <si>
    <t xml:space="preserve">Zakup gruntów </t>
  </si>
  <si>
    <t xml:space="preserve">Dotacja celowa z budżetu na finansowanie lub dofinansowanie kosztów realizacji inwestycji i zakupów inwestycyjnych zakładów budżetowych     </t>
  </si>
  <si>
    <t>Komputeryzacja Urzędu Miejskiego</t>
  </si>
  <si>
    <t>Informatyzacja gminy Wyszków</t>
  </si>
  <si>
    <t>Zakup samochodu dla Straży Miejskiej</t>
  </si>
  <si>
    <t>Termomodernizacja budynku Szkoły Podstawowej nr 2</t>
  </si>
  <si>
    <t>Modernizacja Budynku Szkoły Podstawowej nr 1</t>
  </si>
  <si>
    <t>Budowa kanalizacji sanitarnej Leszczydół Nowiny- etap II a</t>
  </si>
  <si>
    <t>Budowa kanalizacji sanitarnej w Skuszewie</t>
  </si>
  <si>
    <t>Budowa kanalizacji sanitarnej w Olszance i Sitnie</t>
  </si>
  <si>
    <t>Budowa kanalizacji sanitarnej w Rybnie, Rybienku Starym, Tulewie Gónym i Dolnym</t>
  </si>
  <si>
    <t>Budowa kanalizacji sanitarnej w Leszczydole Pustkach(40%), Leszczydole Działkach i Leszczydole Podwielątkach(koncepcja)</t>
  </si>
  <si>
    <t>Budowa kanalizacji sanitarnej i odwodnienia w Lucynowie(teren scalenia)</t>
  </si>
  <si>
    <t>Budowa kanalizacji sanitarnej w Leszczydole Starym,Leszczydole Pustkach (60%)</t>
  </si>
  <si>
    <t>Budowa kanalizacji sanitarnej w Lucynowie ( na wschód od torów kolejowych)</t>
  </si>
  <si>
    <t>Budowa kanalizacji sanitarnej w Ślubowie i Drogoszewie( projekt)</t>
  </si>
  <si>
    <t>Budowa kanalizacji sanitarnej na Osiedlu Nad Bugiem( projekt)</t>
  </si>
  <si>
    <t>Budowa kanalizacji sanitarnej w ulicach Na Skarpie i Zakręzie( projekt)</t>
  </si>
  <si>
    <t>Budowa linii zasilających i oświetlenia ulicznego</t>
  </si>
  <si>
    <t>Budowa monitoringu wizyjnego miasta</t>
  </si>
  <si>
    <t>Budowa gazociągu Leszczydół Nowiny - etap III</t>
  </si>
  <si>
    <t xml:space="preserve">Budowa chodników </t>
  </si>
  <si>
    <t>Budowa infrastruktury w ramach czynów społecznych</t>
  </si>
  <si>
    <t>Modernizacja budynku WOK "HUTNIK"</t>
  </si>
  <si>
    <t>Modernizacja stadionu miejskiego</t>
  </si>
  <si>
    <t>Zakup inwestycyjne</t>
  </si>
  <si>
    <t>jednostka organizacyjna realizująca program lub koordynująca wykonanie programu</t>
  </si>
  <si>
    <t>Budowa chodnika wzdłuż ul.Pułtuskiej ( do cmentarza)</t>
  </si>
  <si>
    <t>Modernizacja ulicy Leśnej et.I</t>
  </si>
  <si>
    <t>Budowa drogi w Skuszewie ( ul. Przejazdowa)</t>
  </si>
  <si>
    <t>Budowa ulicy Mazowieckiej w Kamieńczyku</t>
  </si>
  <si>
    <t>Zakup centrali telefonicznej</t>
  </si>
  <si>
    <t>Termomodernizacja budynku Urzędu Miejskiego</t>
  </si>
  <si>
    <t xml:space="preserve">Zagospodarowanie terenu wzdłuż rzeki Bug wraz z odbudową przystani </t>
  </si>
  <si>
    <t>Budowa sieci tras rowerowych , pieszych i konnych w gminie</t>
  </si>
  <si>
    <t>Zagospodarowanie terenu na osiedlach Prosta, Sowińskiego,Polonez- budowa ciągów pieszych i pieszo - jezdnych</t>
  </si>
  <si>
    <t>Rozbudowa Szkoły Podstawowej w Lucynowie</t>
  </si>
  <si>
    <t>Budowa ulicy Łącznej</t>
  </si>
  <si>
    <t>Dotacja celowa na pomoc finansową udzielaną między jednostkami samorządu terytorialnego na dofinansowanie własnych zadań inwestycyjnych i zakupów inw.</t>
  </si>
  <si>
    <t>Budowa boisk sportowych i placów rekreacyjnych na terenach gminnych w ramach programu uaktywnienia sportowego dzieci i młodzieży</t>
  </si>
  <si>
    <t xml:space="preserve">Rewitalizacja parku miejskiego - modernizacja ścieżek i drzewostanu </t>
  </si>
  <si>
    <t>Przebudowa ulic na osiedlu Zakręzie</t>
  </si>
  <si>
    <t>Budowa wewnątrzosiedlowej ulicy do WOSiR</t>
  </si>
  <si>
    <t>Zagospodarowanie ulicy Kościelnej i Strumykowej ( koncepcja)</t>
  </si>
  <si>
    <t>Dostosowanie Przedszkola Nr 4 na potrzeby osób niepełnosprawnych ( podjazdy, remont łazienek)</t>
  </si>
  <si>
    <t>Budowa ulicy Bankowej</t>
  </si>
  <si>
    <t>Zagospodarowanie terenu na osiedlu Centrum - ulice , rynek miejski</t>
  </si>
  <si>
    <t>Budowa ulic na osiedlu Latoszek wraz z infrastrukturą towarzyszącą</t>
  </si>
  <si>
    <t>Budowa Ratusza Miejskiego - koncepcja</t>
  </si>
  <si>
    <t>Wniesienie udziałów do Wyszkowskiego Towarzystwa Budownictwa Społecznego</t>
  </si>
  <si>
    <t>Zakup i modernizacja wyposażenia kina w WOK "HUTNIK"</t>
  </si>
  <si>
    <t>Załącznik Nr 3a</t>
  </si>
  <si>
    <t>Rady Miejskiej w Wyszkowie</t>
  </si>
  <si>
    <t>Zadania inwestycyjne w 2007 r.</t>
  </si>
  <si>
    <t>z dnia 1 lutego 2007 r.</t>
  </si>
  <si>
    <t>Przewodniczący Rady</t>
  </si>
  <si>
    <t xml:space="preserve">     Marek Głowacki</t>
  </si>
  <si>
    <t>Budowa wodociągu w Rybienku Nowym (koncepcja)</t>
  </si>
  <si>
    <t xml:space="preserve">Modernizacja ulic na oś.Ogródki </t>
  </si>
  <si>
    <t>Budowa ulicy Żytniej        ( dokumntacja )</t>
  </si>
  <si>
    <t>Budowa kanalizacji deszczowej w Rybienku Nowym</t>
  </si>
  <si>
    <t>Budowa kanalizacji sanitarnej w Rybienku Nowym</t>
  </si>
  <si>
    <t>do Uchwały Nr IV/17/2007</t>
  </si>
  <si>
    <t>Budowa ulicy Spokojnej w Kamieńczyku</t>
  </si>
  <si>
    <t xml:space="preserve">Nazwa zadania inwestycyjnego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</si>
</sst>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3" fontId="4" fillId="0" borderId="4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right" wrapText="1"/>
    </xf>
    <xf numFmtId="3" fontId="4" fillId="0" borderId="3" xfId="0" applyNumberFormat="1" applyFont="1" applyFill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3" fontId="5" fillId="0" borderId="9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9" xfId="0" applyNumberFormat="1" applyFont="1" applyFill="1" applyBorder="1" applyAlignment="1">
      <alignment wrapText="1"/>
    </xf>
    <xf numFmtId="3" fontId="4" fillId="0" borderId="11" xfId="0" applyNumberFormat="1" applyFont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 horizontal="right" wrapText="1"/>
    </xf>
    <xf numFmtId="3" fontId="5" fillId="0" borderId="9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4" fillId="0" borderId="3" xfId="0" applyNumberFormat="1" applyFont="1" applyBorder="1" applyAlignment="1">
      <alignment horizontal="right" wrapText="1"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22" xfId="0" applyNumberFormat="1" applyFont="1" applyFill="1" applyBorder="1" applyAlignment="1">
      <alignment wrapText="1"/>
    </xf>
    <xf numFmtId="3" fontId="5" fillId="0" borderId="22" xfId="0" applyNumberFormat="1" applyFont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3" fontId="4" fillId="0" borderId="17" xfId="0" applyNumberFormat="1" applyFont="1" applyFill="1" applyBorder="1" applyAlignment="1">
      <alignment wrapText="1"/>
    </xf>
    <xf numFmtId="3" fontId="5" fillId="0" borderId="21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horizontal="right" wrapText="1"/>
    </xf>
    <xf numFmtId="3" fontId="4" fillId="0" borderId="16" xfId="0" applyNumberFormat="1" applyFont="1" applyFill="1" applyBorder="1" applyAlignment="1">
      <alignment wrapText="1"/>
    </xf>
    <xf numFmtId="3" fontId="5" fillId="0" borderId="19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wrapText="1"/>
    </xf>
    <xf numFmtId="3" fontId="4" fillId="0" borderId="16" xfId="0" applyNumberFormat="1" applyFont="1" applyFill="1" applyBorder="1" applyAlignment="1">
      <alignment/>
    </xf>
    <xf numFmtId="3" fontId="5" fillId="0" borderId="23" xfId="0" applyNumberFormat="1" applyFont="1" applyBorder="1" applyAlignment="1">
      <alignment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wrapText="1"/>
    </xf>
    <xf numFmtId="3" fontId="4" fillId="0" borderId="18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3" fontId="4" fillId="0" borderId="32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2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5" xfId="0" applyFont="1" applyBorder="1" applyAlignment="1">
      <alignment wrapText="1"/>
    </xf>
    <xf numFmtId="0" fontId="1" fillId="0" borderId="33" xfId="0" applyFont="1" applyBorder="1" applyAlignment="1">
      <alignment/>
    </xf>
    <xf numFmtId="0" fontId="4" fillId="0" borderId="33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6" xfId="0" applyFont="1" applyBorder="1" applyAlignment="1">
      <alignment/>
    </xf>
    <xf numFmtId="0" fontId="0" fillId="0" borderId="2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2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3" fontId="5" fillId="0" borderId="41" xfId="0" applyNumberFormat="1" applyFont="1" applyBorder="1" applyAlignment="1">
      <alignment/>
    </xf>
    <xf numFmtId="0" fontId="5" fillId="0" borderId="41" xfId="0" applyFont="1" applyBorder="1" applyAlignment="1">
      <alignment/>
    </xf>
    <xf numFmtId="3" fontId="4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 wrapText="1"/>
    </xf>
    <xf numFmtId="3" fontId="4" fillId="0" borderId="44" xfId="0" applyNumberFormat="1" applyFont="1" applyBorder="1" applyAlignment="1">
      <alignment horizontal="right" wrapText="1"/>
    </xf>
    <xf numFmtId="0" fontId="4" fillId="0" borderId="45" xfId="0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46" xfId="0" applyNumberFormat="1" applyFont="1" applyBorder="1" applyAlignment="1">
      <alignment horizontal="right" wrapText="1"/>
    </xf>
    <xf numFmtId="3" fontId="4" fillId="0" borderId="47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9" xfId="0" applyFont="1" applyBorder="1" applyAlignment="1">
      <alignment wrapText="1"/>
    </xf>
    <xf numFmtId="3" fontId="4" fillId="0" borderId="9" xfId="0" applyNumberFormat="1" applyFont="1" applyBorder="1" applyAlignment="1">
      <alignment horizontal="right" wrapText="1"/>
    </xf>
    <xf numFmtId="3" fontId="4" fillId="0" borderId="21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0" borderId="33" xfId="0" applyNumberFormat="1" applyFont="1" applyBorder="1" applyAlignment="1">
      <alignment horizontal="right" wrapText="1"/>
    </xf>
    <xf numFmtId="0" fontId="1" fillId="0" borderId="3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>
      <alignment horizontal="right" wrapText="1"/>
    </xf>
    <xf numFmtId="0" fontId="4" fillId="0" borderId="6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50" xfId="0" applyFont="1" applyBorder="1" applyAlignment="1">
      <alignment/>
    </xf>
    <xf numFmtId="3" fontId="4" fillId="0" borderId="51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51" xfId="0" applyFont="1" applyBorder="1" applyAlignment="1">
      <alignment/>
    </xf>
    <xf numFmtId="3" fontId="5" fillId="0" borderId="29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29" xfId="0" applyNumberFormat="1" applyFont="1" applyBorder="1" applyAlignment="1">
      <alignment horizontal="right" wrapText="1"/>
    </xf>
    <xf numFmtId="3" fontId="4" fillId="0" borderId="52" xfId="0" applyNumberFormat="1" applyFont="1" applyBorder="1" applyAlignment="1">
      <alignment horizontal="right" wrapText="1"/>
    </xf>
    <xf numFmtId="3" fontId="5" fillId="0" borderId="28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4" fillId="0" borderId="29" xfId="0" applyNumberFormat="1" applyFont="1" applyBorder="1" applyAlignment="1">
      <alignment horizontal="right" wrapText="1"/>
    </xf>
    <xf numFmtId="3" fontId="4" fillId="0" borderId="28" xfId="0" applyNumberFormat="1" applyFont="1" applyBorder="1" applyAlignment="1">
      <alignment/>
    </xf>
    <xf numFmtId="3" fontId="4" fillId="0" borderId="48" xfId="0" applyNumberFormat="1" applyFont="1" applyBorder="1" applyAlignment="1">
      <alignment horizontal="right" wrapText="1"/>
    </xf>
    <xf numFmtId="3" fontId="4" fillId="0" borderId="30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 wrapText="1"/>
    </xf>
    <xf numFmtId="0" fontId="4" fillId="0" borderId="48" xfId="0" applyFont="1" applyBorder="1" applyAlignment="1">
      <alignment wrapText="1"/>
    </xf>
    <xf numFmtId="0" fontId="4" fillId="0" borderId="52" xfId="0" applyFont="1" applyBorder="1" applyAlignment="1">
      <alignment/>
    </xf>
    <xf numFmtId="0" fontId="4" fillId="0" borderId="0" xfId="0" applyFont="1" applyAlignment="1">
      <alignment/>
    </xf>
    <xf numFmtId="0" fontId="4" fillId="0" borderId="29" xfId="0" applyFont="1" applyBorder="1" applyAlignment="1">
      <alignment/>
    </xf>
    <xf numFmtId="0" fontId="9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5" fillId="0" borderId="53" xfId="0" applyFont="1" applyBorder="1" applyAlignment="1">
      <alignment/>
    </xf>
    <xf numFmtId="3" fontId="4" fillId="0" borderId="2" xfId="0" applyNumberFormat="1" applyFont="1" applyBorder="1" applyAlignment="1">
      <alignment horizontal="right" wrapText="1"/>
    </xf>
    <xf numFmtId="3" fontId="5" fillId="0" borderId="9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4" fillId="0" borderId="46" xfId="0" applyFont="1" applyBorder="1" applyAlignment="1">
      <alignment/>
    </xf>
    <xf numFmtId="0" fontId="0" fillId="0" borderId="54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27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zoomScale="75" zoomScaleNormal="75" workbookViewId="0" topLeftCell="A1">
      <selection activeCell="E5" sqref="E4:E5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25.00390625" style="1" customWidth="1"/>
    <col min="6" max="6" width="12.75390625" style="1" customWidth="1"/>
    <col min="7" max="7" width="12.875" style="1" customWidth="1"/>
    <col min="8" max="9" width="13.375" style="1" customWidth="1"/>
    <col min="10" max="10" width="4.25390625" style="1" customWidth="1"/>
    <col min="11" max="12" width="13.375" style="1" customWidth="1"/>
    <col min="13" max="13" width="17.625" style="1" customWidth="1"/>
    <col min="14" max="14" width="9.125" style="1" customWidth="1"/>
    <col min="15" max="15" width="10.00390625" style="1" bestFit="1" customWidth="1"/>
    <col min="16" max="16384" width="9.125" style="1" customWidth="1"/>
  </cols>
  <sheetData>
    <row r="1" spans="9:14" ht="14.25">
      <c r="I1" s="177"/>
      <c r="J1" s="177"/>
      <c r="K1" s="177"/>
      <c r="L1" s="177" t="s">
        <v>109</v>
      </c>
      <c r="M1" s="177"/>
      <c r="N1" s="177"/>
    </row>
    <row r="2" spans="2:14" ht="14.25">
      <c r="B2" s="1" t="s">
        <v>1</v>
      </c>
      <c r="I2" s="177"/>
      <c r="J2" s="177"/>
      <c r="K2" s="177"/>
      <c r="L2" s="177" t="s">
        <v>120</v>
      </c>
      <c r="M2" s="177"/>
      <c r="N2" s="177"/>
    </row>
    <row r="3" spans="9:14" ht="14.25">
      <c r="I3" s="177"/>
      <c r="J3" s="177"/>
      <c r="K3" s="177"/>
      <c r="L3" s="177" t="s">
        <v>110</v>
      </c>
      <c r="M3" s="177"/>
      <c r="N3" s="177"/>
    </row>
    <row r="4" spans="9:14" ht="14.25">
      <c r="I4" s="177"/>
      <c r="J4" s="177"/>
      <c r="K4" s="177"/>
      <c r="L4" s="177" t="s">
        <v>112</v>
      </c>
      <c r="M4" s="177"/>
      <c r="N4" s="177"/>
    </row>
    <row r="5" spans="9:11" ht="14.25">
      <c r="I5" s="177"/>
      <c r="J5" s="177"/>
      <c r="K5" s="177"/>
    </row>
    <row r="6" spans="1:12" ht="15.75">
      <c r="A6" s="187" t="s">
        <v>111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</row>
    <row r="8" spans="4:13" ht="17.25" customHeight="1" thickBot="1">
      <c r="D8" s="2"/>
      <c r="E8" s="2"/>
      <c r="F8" s="2"/>
      <c r="G8" s="2"/>
      <c r="H8" s="2"/>
      <c r="I8" s="2"/>
      <c r="J8" s="2"/>
      <c r="K8" s="2"/>
      <c r="L8" s="2"/>
      <c r="M8" s="2"/>
    </row>
    <row r="9" ht="8.25" customHeight="1" hidden="1"/>
    <row r="10" spans="1:13" ht="23.25" customHeight="1">
      <c r="A10" s="213" t="s">
        <v>24</v>
      </c>
      <c r="B10" s="216" t="s">
        <v>25</v>
      </c>
      <c r="C10" s="216" t="s">
        <v>26</v>
      </c>
      <c r="D10" s="196" t="s">
        <v>27</v>
      </c>
      <c r="E10" s="196" t="s">
        <v>122</v>
      </c>
      <c r="F10" s="196" t="s">
        <v>28</v>
      </c>
      <c r="G10" s="209" t="s">
        <v>17</v>
      </c>
      <c r="H10" s="210"/>
      <c r="I10" s="210"/>
      <c r="J10" s="210"/>
      <c r="K10" s="210"/>
      <c r="L10" s="210"/>
      <c r="M10" s="201" t="s">
        <v>84</v>
      </c>
    </row>
    <row r="11" spans="1:13" ht="25.5" customHeight="1">
      <c r="A11" s="214"/>
      <c r="B11" s="217"/>
      <c r="C11" s="217"/>
      <c r="D11" s="197"/>
      <c r="E11" s="197"/>
      <c r="F11" s="197"/>
      <c r="G11" s="204" t="s">
        <v>18</v>
      </c>
      <c r="H11" s="206" t="s">
        <v>23</v>
      </c>
      <c r="I11" s="207"/>
      <c r="J11" s="207"/>
      <c r="K11" s="207"/>
      <c r="L11" s="208"/>
      <c r="M11" s="202"/>
    </row>
    <row r="12" spans="1:13" ht="83.25" customHeight="1">
      <c r="A12" s="215"/>
      <c r="B12" s="218"/>
      <c r="C12" s="218"/>
      <c r="D12" s="198"/>
      <c r="E12" s="198"/>
      <c r="F12" s="198"/>
      <c r="G12" s="205"/>
      <c r="H12" s="91" t="s">
        <v>19</v>
      </c>
      <c r="I12" s="91" t="s">
        <v>20</v>
      </c>
      <c r="J12" s="211" t="s">
        <v>21</v>
      </c>
      <c r="K12" s="212"/>
      <c r="L12" s="92" t="s">
        <v>22</v>
      </c>
      <c r="M12" s="203"/>
    </row>
    <row r="13" spans="1:13" ht="25.5" customHeight="1">
      <c r="A13" s="145">
        <v>1</v>
      </c>
      <c r="B13" s="146">
        <v>2</v>
      </c>
      <c r="C13" s="146">
        <v>3</v>
      </c>
      <c r="D13" s="147">
        <v>4</v>
      </c>
      <c r="E13" s="148">
        <v>5</v>
      </c>
      <c r="F13" s="149">
        <v>6</v>
      </c>
      <c r="G13" s="150">
        <v>7</v>
      </c>
      <c r="H13" s="151">
        <v>8</v>
      </c>
      <c r="I13" s="151">
        <v>9</v>
      </c>
      <c r="J13" s="199">
        <v>10</v>
      </c>
      <c r="K13" s="200"/>
      <c r="L13" s="152">
        <v>11</v>
      </c>
      <c r="M13" s="153">
        <v>12</v>
      </c>
    </row>
    <row r="14" spans="1:13" ht="42.75">
      <c r="A14" s="104">
        <v>1</v>
      </c>
      <c r="B14" s="97" t="s">
        <v>29</v>
      </c>
      <c r="C14" s="97" t="s">
        <v>30</v>
      </c>
      <c r="D14" s="98" t="s">
        <v>31</v>
      </c>
      <c r="E14" s="10" t="s">
        <v>115</v>
      </c>
      <c r="F14" s="59">
        <v>12000</v>
      </c>
      <c r="G14" s="21"/>
      <c r="H14" s="22"/>
      <c r="I14" s="22"/>
      <c r="J14" s="75"/>
      <c r="K14" s="83"/>
      <c r="L14" s="68"/>
      <c r="M14" s="118" t="s">
        <v>9</v>
      </c>
    </row>
    <row r="15" spans="1:13" ht="42.75">
      <c r="A15" s="105">
        <v>2</v>
      </c>
      <c r="B15" s="93"/>
      <c r="C15" s="93"/>
      <c r="D15" s="11"/>
      <c r="E15" s="10" t="s">
        <v>32</v>
      </c>
      <c r="F15" s="59">
        <v>350000</v>
      </c>
      <c r="G15" s="21"/>
      <c r="H15" s="22"/>
      <c r="I15" s="22"/>
      <c r="J15" s="75"/>
      <c r="K15" s="83"/>
      <c r="L15" s="68"/>
      <c r="M15" s="118" t="s">
        <v>9</v>
      </c>
    </row>
    <row r="16" spans="1:13" ht="29.25" thickBot="1">
      <c r="A16" s="106">
        <v>3</v>
      </c>
      <c r="B16" s="94"/>
      <c r="C16" s="94"/>
      <c r="D16" s="12"/>
      <c r="E16" s="19" t="s">
        <v>33</v>
      </c>
      <c r="F16" s="126">
        <v>1830000</v>
      </c>
      <c r="G16" s="95">
        <f aca="true" t="shared" si="0" ref="G16:G45">H16+I16+K16+L16</f>
        <v>100000</v>
      </c>
      <c r="H16" s="24">
        <v>100000</v>
      </c>
      <c r="I16" s="24"/>
      <c r="J16" s="76"/>
      <c r="K16" s="84"/>
      <c r="L16" s="69"/>
      <c r="M16" s="119" t="s">
        <v>9</v>
      </c>
    </row>
    <row r="17" spans="1:13" ht="27" customHeight="1" thickBot="1">
      <c r="A17" s="188" t="s">
        <v>8</v>
      </c>
      <c r="B17" s="189"/>
      <c r="C17" s="189"/>
      <c r="D17" s="189"/>
      <c r="E17" s="190"/>
      <c r="F17" s="25">
        <v>2192000</v>
      </c>
      <c r="G17" s="26">
        <f t="shared" si="0"/>
        <v>100000</v>
      </c>
      <c r="H17" s="27">
        <f>H14+H16+H15</f>
        <v>100000</v>
      </c>
      <c r="I17" s="27">
        <f>I14+I16+I15</f>
        <v>0</v>
      </c>
      <c r="J17" s="77"/>
      <c r="K17" s="66">
        <f>K14+K16+K15</f>
        <v>0</v>
      </c>
      <c r="L17" s="70">
        <f>L14+L16+L15</f>
        <v>0</v>
      </c>
      <c r="M17" s="120"/>
    </row>
    <row r="18" spans="1:13" ht="28.5" customHeight="1">
      <c r="A18" s="107">
        <v>4</v>
      </c>
      <c r="B18" s="9">
        <v>600</v>
      </c>
      <c r="C18" s="9">
        <v>60016</v>
      </c>
      <c r="D18" s="100">
        <v>6050</v>
      </c>
      <c r="E18" s="10" t="s">
        <v>116</v>
      </c>
      <c r="F18" s="20">
        <v>1270477</v>
      </c>
      <c r="G18" s="21"/>
      <c r="H18" s="29"/>
      <c r="I18" s="29"/>
      <c r="J18" s="78"/>
      <c r="K18" s="85"/>
      <c r="L18" s="71"/>
      <c r="M18" s="121" t="s">
        <v>9</v>
      </c>
    </row>
    <row r="19" spans="1:13" ht="57">
      <c r="A19" s="108">
        <v>5</v>
      </c>
      <c r="B19" s="13"/>
      <c r="C19" s="13"/>
      <c r="D19" s="9"/>
      <c r="E19" s="8" t="s">
        <v>105</v>
      </c>
      <c r="F19" s="59">
        <v>2559954</v>
      </c>
      <c r="G19" s="21">
        <f t="shared" si="0"/>
        <v>35000</v>
      </c>
      <c r="H19" s="34">
        <v>35000</v>
      </c>
      <c r="I19" s="34"/>
      <c r="J19" s="33"/>
      <c r="K19" s="36"/>
      <c r="L19" s="35"/>
      <c r="M19" s="118" t="s">
        <v>9</v>
      </c>
    </row>
    <row r="20" spans="1:13" ht="42.75">
      <c r="A20" s="108">
        <v>6</v>
      </c>
      <c r="B20" s="13"/>
      <c r="C20" s="13"/>
      <c r="D20" s="11"/>
      <c r="E20" s="8" t="s">
        <v>34</v>
      </c>
      <c r="F20" s="59">
        <v>1000000</v>
      </c>
      <c r="G20" s="21"/>
      <c r="H20" s="37"/>
      <c r="I20" s="37"/>
      <c r="J20" s="79"/>
      <c r="K20" s="86"/>
      <c r="L20" s="72"/>
      <c r="M20" s="118" t="s">
        <v>9</v>
      </c>
    </row>
    <row r="21" spans="1:13" ht="28.5">
      <c r="A21" s="108">
        <v>7</v>
      </c>
      <c r="B21" s="13"/>
      <c r="C21" s="13"/>
      <c r="D21" s="11"/>
      <c r="E21" s="8" t="s">
        <v>35</v>
      </c>
      <c r="F21" s="59">
        <v>4143911</v>
      </c>
      <c r="G21" s="21">
        <f t="shared" si="0"/>
        <v>100000</v>
      </c>
      <c r="H21" s="37">
        <v>100000</v>
      </c>
      <c r="I21" s="37"/>
      <c r="J21" s="79"/>
      <c r="K21" s="86"/>
      <c r="L21" s="72"/>
      <c r="M21" s="118" t="s">
        <v>9</v>
      </c>
    </row>
    <row r="22" spans="1:13" ht="57">
      <c r="A22" s="108">
        <v>8</v>
      </c>
      <c r="B22" s="13"/>
      <c r="C22" s="13"/>
      <c r="D22" s="11"/>
      <c r="E22" s="8" t="s">
        <v>36</v>
      </c>
      <c r="F22" s="59">
        <v>1383328</v>
      </c>
      <c r="G22" s="21">
        <f t="shared" si="0"/>
        <v>25000</v>
      </c>
      <c r="H22" s="37">
        <v>25000</v>
      </c>
      <c r="I22" s="37"/>
      <c r="J22" s="79"/>
      <c r="K22" s="86"/>
      <c r="L22" s="72"/>
      <c r="M22" s="118" t="s">
        <v>9</v>
      </c>
    </row>
    <row r="23" spans="1:13" ht="42.75">
      <c r="A23" s="108">
        <v>9</v>
      </c>
      <c r="B23" s="13"/>
      <c r="C23" s="13"/>
      <c r="D23" s="13"/>
      <c r="E23" s="8" t="s">
        <v>37</v>
      </c>
      <c r="F23" s="59">
        <v>3833205</v>
      </c>
      <c r="G23" s="21">
        <f t="shared" si="0"/>
        <v>3264616</v>
      </c>
      <c r="H23" s="38">
        <v>996244</v>
      </c>
      <c r="I23" s="38"/>
      <c r="J23" s="80"/>
      <c r="K23" s="87"/>
      <c r="L23" s="73">
        <v>2268372</v>
      </c>
      <c r="M23" s="118" t="s">
        <v>9</v>
      </c>
    </row>
    <row r="24" spans="1:13" ht="42.75">
      <c r="A24" s="108">
        <v>10</v>
      </c>
      <c r="B24" s="13"/>
      <c r="C24" s="13"/>
      <c r="D24" s="13"/>
      <c r="E24" s="8" t="s">
        <v>38</v>
      </c>
      <c r="F24" s="59">
        <v>7257963</v>
      </c>
      <c r="G24" s="21">
        <f t="shared" si="0"/>
        <v>25000</v>
      </c>
      <c r="H24" s="38">
        <v>25000</v>
      </c>
      <c r="I24" s="38"/>
      <c r="J24" s="80"/>
      <c r="K24" s="87"/>
      <c r="L24" s="73"/>
      <c r="M24" s="118" t="s">
        <v>9</v>
      </c>
    </row>
    <row r="25" spans="1:13" ht="42.75">
      <c r="A25" s="108">
        <v>11</v>
      </c>
      <c r="B25" s="13"/>
      <c r="C25" s="13"/>
      <c r="D25" s="13"/>
      <c r="E25" s="8" t="s">
        <v>39</v>
      </c>
      <c r="F25" s="59">
        <v>5400000</v>
      </c>
      <c r="G25" s="21">
        <f t="shared" si="0"/>
        <v>200000</v>
      </c>
      <c r="H25" s="38">
        <v>200000</v>
      </c>
      <c r="I25" s="38"/>
      <c r="J25" s="80"/>
      <c r="K25" s="87"/>
      <c r="L25" s="73"/>
      <c r="M25" s="118" t="s">
        <v>9</v>
      </c>
    </row>
    <row r="26" spans="1:13" ht="57">
      <c r="A26" s="108">
        <v>12</v>
      </c>
      <c r="B26" s="13"/>
      <c r="C26" s="13"/>
      <c r="D26" s="11"/>
      <c r="E26" s="8" t="s">
        <v>41</v>
      </c>
      <c r="F26" s="59">
        <v>1660000</v>
      </c>
      <c r="G26" s="21"/>
      <c r="H26" s="37"/>
      <c r="I26" s="37"/>
      <c r="J26" s="79"/>
      <c r="K26" s="86"/>
      <c r="L26" s="72"/>
      <c r="M26" s="118" t="s">
        <v>9</v>
      </c>
    </row>
    <row r="27" spans="1:13" ht="42.75">
      <c r="A27" s="108">
        <v>13</v>
      </c>
      <c r="B27" s="13"/>
      <c r="C27" s="13"/>
      <c r="D27" s="11"/>
      <c r="E27" s="8" t="s">
        <v>40</v>
      </c>
      <c r="F27" s="59">
        <v>2504000</v>
      </c>
      <c r="G27" s="21"/>
      <c r="H27" s="37"/>
      <c r="I27" s="37"/>
      <c r="J27" s="79"/>
      <c r="K27" s="86"/>
      <c r="L27" s="72"/>
      <c r="M27" s="118" t="s">
        <v>9</v>
      </c>
    </row>
    <row r="28" spans="1:13" ht="42.75">
      <c r="A28" s="108">
        <v>14</v>
      </c>
      <c r="B28" s="13"/>
      <c r="C28" s="13"/>
      <c r="D28" s="11"/>
      <c r="E28" s="8" t="s">
        <v>42</v>
      </c>
      <c r="F28" s="59">
        <v>30000</v>
      </c>
      <c r="G28" s="21"/>
      <c r="H28" s="37"/>
      <c r="I28" s="37"/>
      <c r="J28" s="79"/>
      <c r="K28" s="86"/>
      <c r="L28" s="72"/>
      <c r="M28" s="118" t="s">
        <v>9</v>
      </c>
    </row>
    <row r="29" spans="1:13" ht="28.5" customHeight="1">
      <c r="A29" s="108">
        <v>15</v>
      </c>
      <c r="B29" s="13"/>
      <c r="C29" s="13"/>
      <c r="D29" s="11"/>
      <c r="E29" s="8" t="s">
        <v>43</v>
      </c>
      <c r="F29" s="59">
        <v>1040000</v>
      </c>
      <c r="G29" s="21">
        <f t="shared" si="0"/>
        <v>40000</v>
      </c>
      <c r="H29" s="37">
        <v>40000</v>
      </c>
      <c r="I29" s="37"/>
      <c r="J29" s="79"/>
      <c r="K29" s="86"/>
      <c r="L29" s="72"/>
      <c r="M29" s="118" t="s">
        <v>9</v>
      </c>
    </row>
    <row r="30" spans="1:13" ht="57">
      <c r="A30" s="108">
        <v>16</v>
      </c>
      <c r="B30" s="13"/>
      <c r="C30" s="13"/>
      <c r="D30" s="11"/>
      <c r="E30" s="99" t="s">
        <v>44</v>
      </c>
      <c r="F30" s="59">
        <v>1672866</v>
      </c>
      <c r="G30" s="21">
        <f t="shared" si="0"/>
        <v>25000</v>
      </c>
      <c r="H30" s="37">
        <v>25000</v>
      </c>
      <c r="I30" s="37"/>
      <c r="J30" s="79"/>
      <c r="K30" s="86"/>
      <c r="L30" s="72"/>
      <c r="M30" s="118" t="s">
        <v>9</v>
      </c>
    </row>
    <row r="31" spans="1:13" ht="28.5">
      <c r="A31" s="108">
        <v>17</v>
      </c>
      <c r="B31" s="13"/>
      <c r="C31" s="13"/>
      <c r="D31" s="11"/>
      <c r="E31" s="99" t="s">
        <v>45</v>
      </c>
      <c r="F31" s="59">
        <v>800433</v>
      </c>
      <c r="G31" s="21"/>
      <c r="H31" s="34"/>
      <c r="I31" s="34"/>
      <c r="J31" s="33"/>
      <c r="K31" s="36"/>
      <c r="L31" s="35"/>
      <c r="M31" s="118" t="s">
        <v>9</v>
      </c>
    </row>
    <row r="32" spans="1:13" ht="28.5">
      <c r="A32" s="108">
        <v>18</v>
      </c>
      <c r="B32" s="13"/>
      <c r="C32" s="13"/>
      <c r="D32" s="11"/>
      <c r="E32" s="8" t="s">
        <v>46</v>
      </c>
      <c r="F32" s="59">
        <v>1046445</v>
      </c>
      <c r="G32" s="21">
        <f t="shared" si="0"/>
        <v>25000</v>
      </c>
      <c r="H32" s="37">
        <v>25000</v>
      </c>
      <c r="I32" s="37"/>
      <c r="J32" s="79"/>
      <c r="K32" s="86"/>
      <c r="L32" s="72"/>
      <c r="M32" s="118" t="s">
        <v>9</v>
      </c>
    </row>
    <row r="33" spans="1:13" ht="14.25">
      <c r="A33" s="108">
        <v>19</v>
      </c>
      <c r="B33" s="13"/>
      <c r="C33" s="13"/>
      <c r="D33" s="11"/>
      <c r="E33" s="8" t="s">
        <v>47</v>
      </c>
      <c r="F33" s="59">
        <v>1000000</v>
      </c>
      <c r="G33" s="21"/>
      <c r="H33" s="37"/>
      <c r="I33" s="37"/>
      <c r="J33" s="79"/>
      <c r="K33" s="86"/>
      <c r="L33" s="72"/>
      <c r="M33" s="118" t="s">
        <v>9</v>
      </c>
    </row>
    <row r="34" spans="1:13" ht="28.5">
      <c r="A34" s="108">
        <v>20</v>
      </c>
      <c r="B34" s="13"/>
      <c r="C34" s="13"/>
      <c r="D34" s="11"/>
      <c r="E34" s="8" t="s">
        <v>48</v>
      </c>
      <c r="F34" s="59">
        <v>70000</v>
      </c>
      <c r="G34" s="21"/>
      <c r="H34" s="37"/>
      <c r="I34" s="37"/>
      <c r="J34" s="79"/>
      <c r="K34" s="86"/>
      <c r="L34" s="72"/>
      <c r="M34" s="118" t="s">
        <v>9</v>
      </c>
    </row>
    <row r="35" spans="1:13" ht="42.75">
      <c r="A35" s="108">
        <v>21</v>
      </c>
      <c r="B35" s="13"/>
      <c r="C35" s="13"/>
      <c r="D35" s="11"/>
      <c r="E35" s="8" t="s">
        <v>87</v>
      </c>
      <c r="F35" s="59">
        <v>1530000</v>
      </c>
      <c r="G35" s="21">
        <f t="shared" si="0"/>
        <v>30000</v>
      </c>
      <c r="H35" s="37">
        <v>30000</v>
      </c>
      <c r="I35" s="37"/>
      <c r="J35" s="79"/>
      <c r="K35" s="86"/>
      <c r="L35" s="72"/>
      <c r="M35" s="118" t="s">
        <v>9</v>
      </c>
    </row>
    <row r="36" spans="1:13" ht="57">
      <c r="A36" s="108">
        <v>22</v>
      </c>
      <c r="B36" s="13"/>
      <c r="C36" s="13"/>
      <c r="D36" s="11"/>
      <c r="E36" s="8" t="s">
        <v>49</v>
      </c>
      <c r="F36" s="59">
        <v>2500000</v>
      </c>
      <c r="G36" s="21"/>
      <c r="H36" s="40"/>
      <c r="I36" s="40"/>
      <c r="J36" s="81"/>
      <c r="K36" s="88"/>
      <c r="L36" s="74"/>
      <c r="M36" s="118" t="s">
        <v>9</v>
      </c>
    </row>
    <row r="37" spans="1:13" ht="28.5">
      <c r="A37" s="108">
        <v>23</v>
      </c>
      <c r="B37" s="13"/>
      <c r="C37" s="13"/>
      <c r="D37" s="11"/>
      <c r="E37" s="8" t="s">
        <v>50</v>
      </c>
      <c r="F37" s="59">
        <v>600000</v>
      </c>
      <c r="G37" s="21">
        <f t="shared" si="0"/>
        <v>600000</v>
      </c>
      <c r="H37" s="40">
        <v>600000</v>
      </c>
      <c r="I37" s="40"/>
      <c r="J37" s="81"/>
      <c r="K37" s="88"/>
      <c r="L37" s="74"/>
      <c r="M37" s="118" t="s">
        <v>9</v>
      </c>
    </row>
    <row r="38" spans="1:13" ht="28.5">
      <c r="A38" s="108">
        <v>24</v>
      </c>
      <c r="B38" s="13"/>
      <c r="C38" s="13"/>
      <c r="D38" s="11"/>
      <c r="E38" s="8" t="s">
        <v>99</v>
      </c>
      <c r="F38" s="59">
        <v>439931</v>
      </c>
      <c r="G38" s="21">
        <f t="shared" si="0"/>
        <v>200000</v>
      </c>
      <c r="H38" s="40">
        <v>200000</v>
      </c>
      <c r="I38" s="40"/>
      <c r="J38" s="81"/>
      <c r="K38" s="88"/>
      <c r="L38" s="74"/>
      <c r="M38" s="118" t="s">
        <v>9</v>
      </c>
    </row>
    <row r="39" spans="1:13" ht="28.5">
      <c r="A39" s="108">
        <v>25</v>
      </c>
      <c r="B39" s="13"/>
      <c r="C39" s="13"/>
      <c r="D39" s="11"/>
      <c r="E39" s="8" t="s">
        <v>51</v>
      </c>
      <c r="F39" s="59">
        <v>25000</v>
      </c>
      <c r="G39" s="21"/>
      <c r="H39" s="40"/>
      <c r="I39" s="40"/>
      <c r="J39" s="81"/>
      <c r="K39" s="88"/>
      <c r="L39" s="74"/>
      <c r="M39" s="118" t="s">
        <v>9</v>
      </c>
    </row>
    <row r="40" spans="1:13" ht="42.75">
      <c r="A40" s="108">
        <v>26</v>
      </c>
      <c r="B40" s="13"/>
      <c r="C40" s="13"/>
      <c r="D40" s="11"/>
      <c r="E40" s="8" t="s">
        <v>52</v>
      </c>
      <c r="F40" s="59">
        <v>1698591</v>
      </c>
      <c r="G40" s="21">
        <f t="shared" si="0"/>
        <v>400000</v>
      </c>
      <c r="H40" s="40">
        <v>400000</v>
      </c>
      <c r="I40" s="40"/>
      <c r="J40" s="81"/>
      <c r="K40" s="88"/>
      <c r="L40" s="74"/>
      <c r="M40" s="118" t="s">
        <v>9</v>
      </c>
    </row>
    <row r="41" spans="1:13" ht="28.5">
      <c r="A41" s="108">
        <v>27</v>
      </c>
      <c r="B41" s="13"/>
      <c r="C41" s="13"/>
      <c r="D41" s="11"/>
      <c r="E41" s="8" t="s">
        <v>53</v>
      </c>
      <c r="F41" s="59">
        <v>1060040</v>
      </c>
      <c r="G41" s="21">
        <f t="shared" si="0"/>
        <v>50000</v>
      </c>
      <c r="H41" s="40">
        <v>50000</v>
      </c>
      <c r="I41" s="40"/>
      <c r="J41" s="81"/>
      <c r="K41" s="88"/>
      <c r="L41" s="74"/>
      <c r="M41" s="118" t="s">
        <v>9</v>
      </c>
    </row>
    <row r="42" spans="1:13" ht="28.5">
      <c r="A42" s="108">
        <v>28</v>
      </c>
      <c r="B42" s="13"/>
      <c r="C42" s="13"/>
      <c r="D42" s="11"/>
      <c r="E42" s="8" t="s">
        <v>117</v>
      </c>
      <c r="F42" s="59">
        <v>1060000</v>
      </c>
      <c r="G42" s="21">
        <f t="shared" si="0"/>
        <v>60000</v>
      </c>
      <c r="H42" s="40">
        <v>60000</v>
      </c>
      <c r="I42" s="40"/>
      <c r="J42" s="81"/>
      <c r="K42" s="88"/>
      <c r="L42" s="74"/>
      <c r="M42" s="118" t="s">
        <v>9</v>
      </c>
    </row>
    <row r="43" spans="1:13" ht="42.75">
      <c r="A43" s="108">
        <v>29</v>
      </c>
      <c r="B43" s="13"/>
      <c r="C43" s="13"/>
      <c r="D43" s="11"/>
      <c r="E43" s="8" t="s">
        <v>54</v>
      </c>
      <c r="F43" s="59">
        <v>1026500</v>
      </c>
      <c r="G43" s="21">
        <f t="shared" si="0"/>
        <v>25000</v>
      </c>
      <c r="H43" s="40">
        <v>25000</v>
      </c>
      <c r="I43" s="40"/>
      <c r="J43" s="81"/>
      <c r="K43" s="88"/>
      <c r="L43" s="74"/>
      <c r="M43" s="118" t="s">
        <v>9</v>
      </c>
    </row>
    <row r="44" spans="1:13" ht="14.25">
      <c r="A44" s="108">
        <v>30</v>
      </c>
      <c r="B44" s="13"/>
      <c r="C44" s="13"/>
      <c r="D44" s="11"/>
      <c r="E44" s="8" t="s">
        <v>55</v>
      </c>
      <c r="F44" s="59">
        <v>1040000</v>
      </c>
      <c r="G44" s="21">
        <f t="shared" si="0"/>
        <v>40000</v>
      </c>
      <c r="H44" s="40">
        <v>40000</v>
      </c>
      <c r="I44" s="40"/>
      <c r="J44" s="81"/>
      <c r="K44" s="88"/>
      <c r="L44" s="74"/>
      <c r="M44" s="118" t="s">
        <v>9</v>
      </c>
    </row>
    <row r="45" spans="1:13" ht="28.5">
      <c r="A45" s="108">
        <v>31</v>
      </c>
      <c r="B45" s="13"/>
      <c r="C45" s="13"/>
      <c r="D45" s="11"/>
      <c r="E45" s="8" t="s">
        <v>56</v>
      </c>
      <c r="F45" s="59">
        <v>350000</v>
      </c>
      <c r="G45" s="21">
        <f t="shared" si="0"/>
        <v>350000</v>
      </c>
      <c r="H45" s="40">
        <v>350000</v>
      </c>
      <c r="I45" s="40"/>
      <c r="J45" s="81"/>
      <c r="K45" s="88"/>
      <c r="L45" s="74"/>
      <c r="M45" s="118" t="s">
        <v>9</v>
      </c>
    </row>
    <row r="46" spans="1:13" ht="14.25">
      <c r="A46" s="108">
        <v>32</v>
      </c>
      <c r="B46" s="13"/>
      <c r="C46" s="13"/>
      <c r="D46" s="11"/>
      <c r="E46" s="8" t="s">
        <v>57</v>
      </c>
      <c r="F46" s="59">
        <v>150000</v>
      </c>
      <c r="G46" s="21">
        <f aca="true" t="shared" si="1" ref="G46:G82">H46+I46+K46+L46</f>
        <v>150000</v>
      </c>
      <c r="H46" s="40">
        <v>150000</v>
      </c>
      <c r="I46" s="40"/>
      <c r="J46" s="81"/>
      <c r="K46" s="88"/>
      <c r="L46" s="74"/>
      <c r="M46" s="118" t="s">
        <v>9</v>
      </c>
    </row>
    <row r="47" spans="1:13" ht="28.5" customHeight="1">
      <c r="A47" s="109">
        <v>33</v>
      </c>
      <c r="B47" s="6"/>
      <c r="C47" s="6"/>
      <c r="D47" s="101"/>
      <c r="E47" s="18" t="s">
        <v>95</v>
      </c>
      <c r="F47" s="126">
        <v>1297287</v>
      </c>
      <c r="G47" s="144">
        <f t="shared" si="1"/>
        <v>300000</v>
      </c>
      <c r="H47" s="40">
        <v>300000</v>
      </c>
      <c r="I47" s="40"/>
      <c r="J47" s="81"/>
      <c r="K47" s="88"/>
      <c r="L47" s="74"/>
      <c r="M47" s="118" t="s">
        <v>9</v>
      </c>
    </row>
    <row r="48" spans="1:13" ht="42.75">
      <c r="A48" s="109">
        <v>34</v>
      </c>
      <c r="B48" s="6"/>
      <c r="C48" s="6"/>
      <c r="D48" s="101"/>
      <c r="E48" s="18" t="s">
        <v>100</v>
      </c>
      <c r="F48" s="126">
        <v>70000</v>
      </c>
      <c r="G48" s="95">
        <f t="shared" si="1"/>
        <v>70000</v>
      </c>
      <c r="H48" s="40">
        <v>70000</v>
      </c>
      <c r="I48" s="40"/>
      <c r="J48" s="81"/>
      <c r="K48" s="88"/>
      <c r="L48" s="74"/>
      <c r="M48" s="118" t="s">
        <v>9</v>
      </c>
    </row>
    <row r="49" spans="1:13" ht="28.5">
      <c r="A49" s="109">
        <v>35</v>
      </c>
      <c r="B49" s="6"/>
      <c r="C49" s="6"/>
      <c r="D49" s="101"/>
      <c r="E49" s="18" t="s">
        <v>86</v>
      </c>
      <c r="F49" s="126">
        <v>200000</v>
      </c>
      <c r="G49" s="144">
        <f t="shared" si="1"/>
        <v>200000</v>
      </c>
      <c r="H49" s="40">
        <v>200000</v>
      </c>
      <c r="I49" s="40"/>
      <c r="J49" s="81"/>
      <c r="K49" s="88"/>
      <c r="L49" s="74"/>
      <c r="M49" s="118" t="s">
        <v>9</v>
      </c>
    </row>
    <row r="50" spans="1:13" ht="42.75">
      <c r="A50" s="109">
        <v>36</v>
      </c>
      <c r="B50" s="6"/>
      <c r="C50" s="6"/>
      <c r="D50" s="101"/>
      <c r="E50" s="18" t="s">
        <v>88</v>
      </c>
      <c r="F50" s="126">
        <v>825000</v>
      </c>
      <c r="G50" s="95">
        <f t="shared" si="1"/>
        <v>25000</v>
      </c>
      <c r="H50" s="40">
        <v>25000</v>
      </c>
      <c r="I50" s="40"/>
      <c r="J50" s="81"/>
      <c r="K50" s="88"/>
      <c r="L50" s="74"/>
      <c r="M50" s="118" t="s">
        <v>9</v>
      </c>
    </row>
    <row r="51" spans="1:13" ht="28.5">
      <c r="A51" s="109">
        <v>37</v>
      </c>
      <c r="B51" s="6"/>
      <c r="C51" s="6"/>
      <c r="D51" s="101"/>
      <c r="E51" s="18" t="s">
        <v>121</v>
      </c>
      <c r="F51" s="126">
        <v>120000</v>
      </c>
      <c r="G51" s="144">
        <f t="shared" si="1"/>
        <v>120000</v>
      </c>
      <c r="H51" s="40">
        <v>120000</v>
      </c>
      <c r="I51" s="40"/>
      <c r="J51" s="81"/>
      <c r="K51" s="88"/>
      <c r="L51" s="74"/>
      <c r="M51" s="118" t="s">
        <v>9</v>
      </c>
    </row>
    <row r="52" spans="1:13" ht="42.75">
      <c r="A52" s="109">
        <v>38</v>
      </c>
      <c r="B52" s="6"/>
      <c r="C52" s="6"/>
      <c r="D52" s="101"/>
      <c r="E52" s="18" t="s">
        <v>101</v>
      </c>
      <c r="F52" s="126">
        <v>5000</v>
      </c>
      <c r="G52" s="144">
        <f t="shared" si="1"/>
        <v>5000</v>
      </c>
      <c r="H52" s="40">
        <v>5000</v>
      </c>
      <c r="I52" s="40"/>
      <c r="J52" s="81"/>
      <c r="K52" s="88"/>
      <c r="L52" s="74"/>
      <c r="M52" s="118" t="s">
        <v>9</v>
      </c>
    </row>
    <row r="53" spans="1:13" ht="57">
      <c r="A53" s="109">
        <v>39</v>
      </c>
      <c r="B53" s="6"/>
      <c r="C53" s="6"/>
      <c r="D53" s="101"/>
      <c r="E53" s="18" t="s">
        <v>104</v>
      </c>
      <c r="F53" s="126">
        <v>680000</v>
      </c>
      <c r="G53" s="144">
        <f>H53+I53+K53+L53</f>
        <v>30000</v>
      </c>
      <c r="H53" s="40">
        <v>30000</v>
      </c>
      <c r="I53" s="40"/>
      <c r="J53" s="81"/>
      <c r="K53" s="88"/>
      <c r="L53" s="74"/>
      <c r="M53" s="118" t="s">
        <v>9</v>
      </c>
    </row>
    <row r="54" spans="1:13" ht="41.25" customHeight="1">
      <c r="A54" s="109">
        <v>40</v>
      </c>
      <c r="B54" s="6"/>
      <c r="C54" s="6"/>
      <c r="D54" s="101"/>
      <c r="E54" s="18" t="s">
        <v>103</v>
      </c>
      <c r="F54" s="126">
        <v>150000</v>
      </c>
      <c r="G54" s="144">
        <f>H54+I54+K54+L54</f>
        <v>150000</v>
      </c>
      <c r="H54" s="40">
        <v>150000</v>
      </c>
      <c r="I54" s="40"/>
      <c r="J54" s="81"/>
      <c r="K54" s="88"/>
      <c r="L54" s="74"/>
      <c r="M54" s="118" t="s">
        <v>9</v>
      </c>
    </row>
    <row r="55" spans="1:13" ht="116.25" customHeight="1" thickBot="1">
      <c r="A55" s="109">
        <v>41</v>
      </c>
      <c r="B55" s="6"/>
      <c r="C55" s="6"/>
      <c r="D55" s="101"/>
      <c r="E55" s="18" t="s">
        <v>96</v>
      </c>
      <c r="F55" s="126">
        <v>220000</v>
      </c>
      <c r="G55" s="95">
        <f t="shared" si="1"/>
        <v>220000</v>
      </c>
      <c r="H55" s="40">
        <v>220000</v>
      </c>
      <c r="I55" s="40"/>
      <c r="J55" s="81"/>
      <c r="K55" s="88"/>
      <c r="L55" s="74"/>
      <c r="M55" s="119" t="s">
        <v>9</v>
      </c>
    </row>
    <row r="56" spans="1:13" ht="27" customHeight="1" thickBot="1">
      <c r="A56" s="188" t="s">
        <v>2</v>
      </c>
      <c r="B56" s="194"/>
      <c r="C56" s="194"/>
      <c r="D56" s="194"/>
      <c r="E56" s="195"/>
      <c r="F56" s="25">
        <v>51701931</v>
      </c>
      <c r="G56" s="26">
        <f t="shared" si="1"/>
        <v>6764616</v>
      </c>
      <c r="H56" s="46">
        <f>SUM(H18:H55)</f>
        <v>4496244</v>
      </c>
      <c r="I56" s="46">
        <f>SUM(I18:I55)</f>
        <v>0</v>
      </c>
      <c r="J56" s="44"/>
      <c r="K56" s="48">
        <f>SUM(K18:K55)</f>
        <v>0</v>
      </c>
      <c r="L56" s="47">
        <f>SUM(L18:L55)</f>
        <v>2268372</v>
      </c>
      <c r="M56" s="123"/>
    </row>
    <row r="57" spans="1:13" ht="15" thickBot="1">
      <c r="A57" s="110">
        <v>42</v>
      </c>
      <c r="B57" s="14">
        <v>700</v>
      </c>
      <c r="C57" s="14">
        <v>70005</v>
      </c>
      <c r="D57" s="14">
        <v>6060</v>
      </c>
      <c r="E57" s="102" t="s">
        <v>58</v>
      </c>
      <c r="F57" s="23">
        <v>1000000</v>
      </c>
      <c r="G57" s="95">
        <f t="shared" si="1"/>
        <v>1000000</v>
      </c>
      <c r="H57" s="50">
        <v>1000000</v>
      </c>
      <c r="I57" s="50"/>
      <c r="J57" s="49"/>
      <c r="K57" s="55"/>
      <c r="L57" s="54"/>
      <c r="M57" s="122" t="s">
        <v>9</v>
      </c>
    </row>
    <row r="58" spans="1:13" ht="28.5" customHeight="1" thickBot="1">
      <c r="A58" s="193" t="s">
        <v>3</v>
      </c>
      <c r="B58" s="194"/>
      <c r="C58" s="194"/>
      <c r="D58" s="194"/>
      <c r="E58" s="195"/>
      <c r="F58" s="25">
        <v>1000000</v>
      </c>
      <c r="G58" s="45">
        <f t="shared" si="1"/>
        <v>1000000</v>
      </c>
      <c r="H58" s="46">
        <f>SUM(H57)</f>
        <v>1000000</v>
      </c>
      <c r="I58" s="46">
        <f>SUM(I57)</f>
        <v>0</v>
      </c>
      <c r="J58" s="44"/>
      <c r="K58" s="48"/>
      <c r="L58" s="47">
        <f>SUM(L57)</f>
        <v>0</v>
      </c>
      <c r="M58" s="123"/>
    </row>
    <row r="59" spans="1:13" ht="84.75" customHeight="1">
      <c r="A59" s="175">
        <v>43</v>
      </c>
      <c r="B59" s="157">
        <v>700</v>
      </c>
      <c r="C59" s="157">
        <v>70001</v>
      </c>
      <c r="D59" s="180">
        <v>6010</v>
      </c>
      <c r="E59" s="181" t="s">
        <v>107</v>
      </c>
      <c r="F59" s="169">
        <v>300000</v>
      </c>
      <c r="G59" s="171"/>
      <c r="H59" s="164"/>
      <c r="I59" s="164"/>
      <c r="J59" s="170"/>
      <c r="K59" s="172"/>
      <c r="L59" s="173"/>
      <c r="M59" s="174"/>
    </row>
    <row r="60" spans="1:13" ht="94.5" customHeight="1" thickBot="1">
      <c r="A60" s="110">
        <v>44</v>
      </c>
      <c r="B60" s="14">
        <v>700</v>
      </c>
      <c r="C60" s="14">
        <v>70001</v>
      </c>
      <c r="D60" s="14">
        <v>6210</v>
      </c>
      <c r="E60" s="111" t="s">
        <v>59</v>
      </c>
      <c r="F60" s="23">
        <v>108000</v>
      </c>
      <c r="G60" s="95">
        <f t="shared" si="1"/>
        <v>108000</v>
      </c>
      <c r="H60" s="50">
        <v>108000</v>
      </c>
      <c r="I60" s="50"/>
      <c r="J60" s="49"/>
      <c r="K60" s="55"/>
      <c r="L60" s="51"/>
      <c r="M60" s="122" t="s">
        <v>9</v>
      </c>
    </row>
    <row r="61" spans="1:13" ht="27.75" customHeight="1" thickBot="1">
      <c r="A61" s="188" t="s">
        <v>12</v>
      </c>
      <c r="B61" s="194"/>
      <c r="C61" s="194"/>
      <c r="D61" s="194"/>
      <c r="E61" s="195"/>
      <c r="F61" s="25">
        <v>408000</v>
      </c>
      <c r="G61" s="26">
        <f t="shared" si="1"/>
        <v>108000</v>
      </c>
      <c r="H61" s="46">
        <f>SUM(H60)</f>
        <v>108000</v>
      </c>
      <c r="I61" s="46"/>
      <c r="J61" s="44"/>
      <c r="K61" s="48"/>
      <c r="L61" s="47"/>
      <c r="M61" s="123"/>
    </row>
    <row r="62" spans="1:13" ht="28.5">
      <c r="A62" s="107">
        <v>45</v>
      </c>
      <c r="B62" s="9">
        <v>750</v>
      </c>
      <c r="C62" s="9">
        <v>75023</v>
      </c>
      <c r="D62" s="9">
        <v>6060</v>
      </c>
      <c r="E62" s="128" t="s">
        <v>60</v>
      </c>
      <c r="F62" s="20">
        <v>65000</v>
      </c>
      <c r="G62" s="154">
        <f t="shared" si="1"/>
        <v>65000</v>
      </c>
      <c r="H62" s="32">
        <v>65000</v>
      </c>
      <c r="I62" s="32"/>
      <c r="J62" s="28"/>
      <c r="K62" s="62"/>
      <c r="L62" s="57"/>
      <c r="M62" s="118" t="s">
        <v>9</v>
      </c>
    </row>
    <row r="63" spans="1:13" ht="28.5">
      <c r="A63" s="108">
        <v>46</v>
      </c>
      <c r="B63" s="13"/>
      <c r="C63" s="13"/>
      <c r="D63" s="13">
        <v>6060</v>
      </c>
      <c r="E63" s="8" t="s">
        <v>89</v>
      </c>
      <c r="F63" s="59">
        <v>25000</v>
      </c>
      <c r="G63" s="144">
        <f t="shared" si="1"/>
        <v>25000</v>
      </c>
      <c r="H63" s="34">
        <v>25000</v>
      </c>
      <c r="I63" s="34"/>
      <c r="J63" s="33"/>
      <c r="K63" s="36"/>
      <c r="L63" s="35"/>
      <c r="M63" s="118" t="s">
        <v>9</v>
      </c>
    </row>
    <row r="64" spans="1:13" ht="42.75">
      <c r="A64" s="108">
        <v>47</v>
      </c>
      <c r="B64" s="13"/>
      <c r="C64" s="13"/>
      <c r="D64" s="13">
        <v>6050</v>
      </c>
      <c r="E64" s="8" t="s">
        <v>90</v>
      </c>
      <c r="F64" s="59">
        <v>5000</v>
      </c>
      <c r="G64" s="144">
        <f t="shared" si="1"/>
        <v>5000</v>
      </c>
      <c r="H64" s="34">
        <v>5000</v>
      </c>
      <c r="I64" s="34"/>
      <c r="J64" s="33"/>
      <c r="K64" s="36"/>
      <c r="L64" s="35"/>
      <c r="M64" s="118" t="s">
        <v>9</v>
      </c>
    </row>
    <row r="65" spans="1:13" ht="28.5">
      <c r="A65" s="109">
        <v>48</v>
      </c>
      <c r="B65" s="6"/>
      <c r="C65" s="6"/>
      <c r="D65" s="6">
        <v>6050</v>
      </c>
      <c r="E65" s="18" t="s">
        <v>106</v>
      </c>
      <c r="F65" s="126">
        <v>10000</v>
      </c>
      <c r="G65" s="144">
        <f t="shared" si="1"/>
        <v>10000</v>
      </c>
      <c r="H65" s="43">
        <v>10000</v>
      </c>
      <c r="I65" s="43"/>
      <c r="J65" s="39"/>
      <c r="K65" s="36"/>
      <c r="L65" s="35"/>
      <c r="M65" s="118" t="s">
        <v>9</v>
      </c>
    </row>
    <row r="66" spans="1:13" ht="29.25" thickBot="1">
      <c r="A66" s="109">
        <v>49</v>
      </c>
      <c r="B66" s="6"/>
      <c r="C66" s="6"/>
      <c r="D66" s="6">
        <v>6050</v>
      </c>
      <c r="E66" s="112" t="s">
        <v>61</v>
      </c>
      <c r="F66" s="126">
        <v>1525000</v>
      </c>
      <c r="G66" s="95">
        <f t="shared" si="1"/>
        <v>25000</v>
      </c>
      <c r="H66" s="43">
        <v>25000</v>
      </c>
      <c r="I66" s="43"/>
      <c r="J66" s="39"/>
      <c r="K66" s="42"/>
      <c r="L66" s="41"/>
      <c r="M66" s="119" t="s">
        <v>9</v>
      </c>
    </row>
    <row r="67" spans="1:13" ht="24" customHeight="1" thickBot="1">
      <c r="A67" s="188"/>
      <c r="B67" s="194"/>
      <c r="C67" s="194"/>
      <c r="D67" s="194"/>
      <c r="E67" s="195"/>
      <c r="F67" s="25">
        <v>1630000</v>
      </c>
      <c r="G67" s="26">
        <f t="shared" si="1"/>
        <v>130000</v>
      </c>
      <c r="H67" s="46">
        <f>SUM(H62:H66)</f>
        <v>130000</v>
      </c>
      <c r="I67" s="46">
        <f>SUM(I62:I66)</f>
        <v>0</v>
      </c>
      <c r="J67" s="44"/>
      <c r="K67" s="48">
        <f>SUM(K62:K66)</f>
        <v>0</v>
      </c>
      <c r="L67" s="47">
        <f>SUM(L62:L66)</f>
        <v>0</v>
      </c>
      <c r="M67" s="123"/>
    </row>
    <row r="68" spans="1:13" ht="45.75" customHeight="1" thickBot="1">
      <c r="A68" s="110">
        <v>50</v>
      </c>
      <c r="B68" s="14">
        <v>754</v>
      </c>
      <c r="C68" s="14">
        <v>75416</v>
      </c>
      <c r="D68" s="14">
        <v>6060</v>
      </c>
      <c r="E68" s="102" t="s">
        <v>62</v>
      </c>
      <c r="F68" s="23">
        <v>50000</v>
      </c>
      <c r="G68" s="95">
        <f t="shared" si="1"/>
        <v>50000</v>
      </c>
      <c r="H68" s="43">
        <v>50000</v>
      </c>
      <c r="I68" s="63"/>
      <c r="J68" s="82"/>
      <c r="K68" s="52"/>
      <c r="L68" s="51"/>
      <c r="M68" s="119" t="s">
        <v>9</v>
      </c>
    </row>
    <row r="69" spans="1:13" ht="24" customHeight="1" thickBot="1">
      <c r="A69" s="188" t="s">
        <v>16</v>
      </c>
      <c r="B69" s="194"/>
      <c r="C69" s="194"/>
      <c r="D69" s="194"/>
      <c r="E69" s="195"/>
      <c r="F69" s="25">
        <v>80000</v>
      </c>
      <c r="G69" s="26">
        <f t="shared" si="1"/>
        <v>50000</v>
      </c>
      <c r="H69" s="46">
        <f>SUM(H68)</f>
        <v>50000</v>
      </c>
      <c r="I69" s="46"/>
      <c r="J69" s="44"/>
      <c r="K69" s="48"/>
      <c r="L69" s="47"/>
      <c r="M69" s="123"/>
    </row>
    <row r="70" spans="1:13" ht="44.25" customHeight="1">
      <c r="A70" s="107">
        <v>51</v>
      </c>
      <c r="B70" s="9">
        <v>801</v>
      </c>
      <c r="C70" s="9">
        <v>80101</v>
      </c>
      <c r="D70" s="129">
        <v>6050</v>
      </c>
      <c r="E70" s="130" t="s">
        <v>63</v>
      </c>
      <c r="F70" s="20">
        <v>85000</v>
      </c>
      <c r="G70" s="21">
        <f t="shared" si="1"/>
        <v>85000</v>
      </c>
      <c r="H70" s="61">
        <v>85000</v>
      </c>
      <c r="I70" s="61"/>
      <c r="J70" s="60"/>
      <c r="K70" s="62"/>
      <c r="L70" s="57"/>
      <c r="M70" s="118" t="s">
        <v>9</v>
      </c>
    </row>
    <row r="71" spans="1:13" ht="44.25" customHeight="1">
      <c r="A71" s="110">
        <v>52</v>
      </c>
      <c r="B71" s="14"/>
      <c r="C71" s="14"/>
      <c r="D71" s="113">
        <v>6050</v>
      </c>
      <c r="E71" s="18" t="s">
        <v>64</v>
      </c>
      <c r="F71" s="126">
        <v>75000</v>
      </c>
      <c r="G71" s="155">
        <f t="shared" si="1"/>
        <v>75000</v>
      </c>
      <c r="H71" s="43">
        <v>75000</v>
      </c>
      <c r="I71" s="43"/>
      <c r="J71" s="39"/>
      <c r="K71" s="42"/>
      <c r="L71" s="41"/>
      <c r="M71" s="119" t="s">
        <v>9</v>
      </c>
    </row>
    <row r="72" spans="1:13" ht="44.25" customHeight="1">
      <c r="A72" s="108">
        <v>53</v>
      </c>
      <c r="B72" s="13"/>
      <c r="C72" s="13"/>
      <c r="D72" s="156">
        <v>6050</v>
      </c>
      <c r="E72" s="8" t="s">
        <v>94</v>
      </c>
      <c r="F72" s="59">
        <v>1659093</v>
      </c>
      <c r="G72" s="131">
        <f t="shared" si="1"/>
        <v>10000</v>
      </c>
      <c r="H72" s="34">
        <v>10000</v>
      </c>
      <c r="I72" s="34"/>
      <c r="J72" s="33"/>
      <c r="K72" s="36"/>
      <c r="L72" s="35"/>
      <c r="M72" s="118" t="s">
        <v>9</v>
      </c>
    </row>
    <row r="73" spans="1:13" ht="15" thickBot="1">
      <c r="A73" s="110">
        <v>54</v>
      </c>
      <c r="B73" s="14"/>
      <c r="C73" s="14"/>
      <c r="D73" s="113">
        <v>6060</v>
      </c>
      <c r="E73" s="7" t="s">
        <v>83</v>
      </c>
      <c r="F73" s="23">
        <v>18000</v>
      </c>
      <c r="G73" s="95">
        <f t="shared" si="1"/>
        <v>18000</v>
      </c>
      <c r="H73" s="50">
        <v>18000</v>
      </c>
      <c r="I73" s="50"/>
      <c r="J73" s="49"/>
      <c r="K73" s="55"/>
      <c r="L73" s="54"/>
      <c r="M73" s="122" t="s">
        <v>9</v>
      </c>
    </row>
    <row r="74" spans="1:13" ht="24.75" customHeight="1" thickBot="1">
      <c r="A74" s="188" t="s">
        <v>4</v>
      </c>
      <c r="B74" s="194"/>
      <c r="C74" s="194"/>
      <c r="D74" s="194"/>
      <c r="E74" s="195"/>
      <c r="F74" s="25">
        <v>1837093</v>
      </c>
      <c r="G74" s="26">
        <f t="shared" si="1"/>
        <v>188000</v>
      </c>
      <c r="H74" s="46">
        <f>SUM(H70:H73)</f>
        <v>188000</v>
      </c>
      <c r="I74" s="46">
        <f>SUM(I70:I73)</f>
        <v>0</v>
      </c>
      <c r="J74" s="44"/>
      <c r="K74" s="48">
        <f>SUM(K70:K73)</f>
        <v>0</v>
      </c>
      <c r="L74" s="47"/>
      <c r="M74" s="123"/>
    </row>
    <row r="75" spans="1:13" ht="87.75" customHeight="1" thickBot="1">
      <c r="A75" s="110">
        <v>55</v>
      </c>
      <c r="B75" s="14">
        <v>801</v>
      </c>
      <c r="C75" s="14">
        <v>80104</v>
      </c>
      <c r="D75" s="113">
        <v>6050</v>
      </c>
      <c r="E75" s="7" t="s">
        <v>102</v>
      </c>
      <c r="F75" s="23">
        <v>50000</v>
      </c>
      <c r="G75" s="95">
        <f t="shared" si="1"/>
        <v>50000</v>
      </c>
      <c r="H75" s="50">
        <v>50000</v>
      </c>
      <c r="I75" s="50"/>
      <c r="J75" s="49"/>
      <c r="K75" s="55"/>
      <c r="L75" s="54"/>
      <c r="M75" s="122" t="s">
        <v>9</v>
      </c>
    </row>
    <row r="76" spans="1:13" ht="24.75" customHeight="1" thickBot="1">
      <c r="A76" s="188" t="s">
        <v>14</v>
      </c>
      <c r="B76" s="194"/>
      <c r="C76" s="194"/>
      <c r="D76" s="194"/>
      <c r="E76" s="195"/>
      <c r="F76" s="25">
        <v>50000</v>
      </c>
      <c r="G76" s="26">
        <f t="shared" si="1"/>
        <v>50000</v>
      </c>
      <c r="H76" s="45">
        <f>SUM(H75)</f>
        <v>50000</v>
      </c>
      <c r="I76" s="45">
        <f>SUM(I75)</f>
        <v>0</v>
      </c>
      <c r="J76" s="26"/>
      <c r="K76" s="67">
        <f>SUM(K75)</f>
        <v>0</v>
      </c>
      <c r="L76" s="47"/>
      <c r="M76" s="123"/>
    </row>
    <row r="77" spans="1:13" ht="86.25" customHeight="1" thickBot="1">
      <c r="A77" s="110">
        <v>56</v>
      </c>
      <c r="B77" s="14">
        <v>801</v>
      </c>
      <c r="C77" s="14">
        <v>80110</v>
      </c>
      <c r="D77" s="113">
        <v>6210</v>
      </c>
      <c r="E77" s="111" t="s">
        <v>59</v>
      </c>
      <c r="F77" s="23">
        <v>50000</v>
      </c>
      <c r="G77" s="95">
        <f t="shared" si="1"/>
        <v>50000</v>
      </c>
      <c r="H77" s="50">
        <v>50000</v>
      </c>
      <c r="I77" s="53"/>
      <c r="J77" s="82"/>
      <c r="K77" s="52"/>
      <c r="L77" s="51"/>
      <c r="M77" s="122" t="s">
        <v>9</v>
      </c>
    </row>
    <row r="78" spans="1:13" ht="24.75" customHeight="1" thickBot="1">
      <c r="A78" s="188" t="s">
        <v>15</v>
      </c>
      <c r="B78" s="194"/>
      <c r="C78" s="194"/>
      <c r="D78" s="194"/>
      <c r="E78" s="195"/>
      <c r="F78" s="25">
        <v>50000</v>
      </c>
      <c r="G78" s="26">
        <f t="shared" si="1"/>
        <v>50000</v>
      </c>
      <c r="H78" s="45">
        <f>SUM(H77)</f>
        <v>50000</v>
      </c>
      <c r="I78" s="46"/>
      <c r="J78" s="44"/>
      <c r="K78" s="48"/>
      <c r="L78" s="47"/>
      <c r="M78" s="123"/>
    </row>
    <row r="79" spans="1:13" ht="111" customHeight="1" thickBot="1">
      <c r="A79" s="110">
        <v>57</v>
      </c>
      <c r="B79" s="14">
        <v>801</v>
      </c>
      <c r="C79" s="14">
        <v>80195</v>
      </c>
      <c r="D79" s="113">
        <v>6050</v>
      </c>
      <c r="E79" s="7" t="s">
        <v>97</v>
      </c>
      <c r="F79" s="23">
        <v>525000</v>
      </c>
      <c r="G79" s="95">
        <f t="shared" si="1"/>
        <v>25000</v>
      </c>
      <c r="H79" s="50">
        <v>25000</v>
      </c>
      <c r="I79" s="53"/>
      <c r="J79" s="82"/>
      <c r="K79" s="52"/>
      <c r="L79" s="54"/>
      <c r="M79" s="122" t="s">
        <v>9</v>
      </c>
    </row>
    <row r="80" spans="1:13" ht="22.5" customHeight="1" thickBot="1">
      <c r="A80" s="188" t="s">
        <v>11</v>
      </c>
      <c r="B80" s="194"/>
      <c r="C80" s="194"/>
      <c r="D80" s="194"/>
      <c r="E80" s="195"/>
      <c r="F80" s="25">
        <v>525000</v>
      </c>
      <c r="G80" s="26">
        <f t="shared" si="1"/>
        <v>25000</v>
      </c>
      <c r="H80" s="46">
        <f>SUM(H79)</f>
        <v>25000</v>
      </c>
      <c r="I80" s="46"/>
      <c r="J80" s="44"/>
      <c r="K80" s="48"/>
      <c r="L80" s="47">
        <f>SUM(L79)</f>
        <v>0</v>
      </c>
      <c r="M80" s="123"/>
    </row>
    <row r="81" spans="1:13" ht="42.75">
      <c r="A81" s="107">
        <v>58</v>
      </c>
      <c r="B81" s="9">
        <v>900</v>
      </c>
      <c r="C81" s="9">
        <v>90001</v>
      </c>
      <c r="D81" s="157">
        <v>6050</v>
      </c>
      <c r="E81" s="130" t="s">
        <v>65</v>
      </c>
      <c r="F81" s="20">
        <v>19189</v>
      </c>
      <c r="G81" s="21"/>
      <c r="H81" s="34"/>
      <c r="I81" s="34"/>
      <c r="J81" s="33"/>
      <c r="K81" s="36"/>
      <c r="L81" s="35"/>
      <c r="M81" s="118" t="s">
        <v>9</v>
      </c>
    </row>
    <row r="82" spans="1:13" ht="28.5">
      <c r="A82" s="108">
        <v>59</v>
      </c>
      <c r="B82" s="13"/>
      <c r="C82" s="13"/>
      <c r="D82" s="13"/>
      <c r="E82" s="8" t="s">
        <v>66</v>
      </c>
      <c r="F82" s="59">
        <v>4070298</v>
      </c>
      <c r="G82" s="21">
        <f t="shared" si="1"/>
        <v>545028</v>
      </c>
      <c r="H82" s="34">
        <v>163549</v>
      </c>
      <c r="I82" s="34"/>
      <c r="J82" s="33"/>
      <c r="K82" s="36"/>
      <c r="L82" s="35">
        <v>381479</v>
      </c>
      <c r="M82" s="118" t="s">
        <v>9</v>
      </c>
    </row>
    <row r="83" spans="1:13" ht="42.75">
      <c r="A83" s="108">
        <v>60</v>
      </c>
      <c r="B83" s="13"/>
      <c r="C83" s="13"/>
      <c r="D83" s="13"/>
      <c r="E83" s="8" t="s">
        <v>67</v>
      </c>
      <c r="F83" s="59">
        <v>1259083</v>
      </c>
      <c r="G83" s="21"/>
      <c r="H83" s="34"/>
      <c r="I83" s="34"/>
      <c r="J83" s="33"/>
      <c r="K83" s="36"/>
      <c r="L83" s="35"/>
      <c r="M83" s="118" t="s">
        <v>9</v>
      </c>
    </row>
    <row r="84" spans="1:13" ht="57">
      <c r="A84" s="108">
        <v>61</v>
      </c>
      <c r="B84" s="13"/>
      <c r="C84" s="13"/>
      <c r="D84" s="13"/>
      <c r="E84" s="8" t="s">
        <v>68</v>
      </c>
      <c r="F84" s="59">
        <v>3201215</v>
      </c>
      <c r="G84" s="21"/>
      <c r="H84" s="34"/>
      <c r="I84" s="34"/>
      <c r="J84" s="33"/>
      <c r="K84" s="36"/>
      <c r="L84" s="35"/>
      <c r="M84" s="118" t="s">
        <v>9</v>
      </c>
    </row>
    <row r="85" spans="1:13" ht="99.75">
      <c r="A85" s="108">
        <v>62</v>
      </c>
      <c r="B85" s="13"/>
      <c r="C85" s="13"/>
      <c r="D85" s="13"/>
      <c r="E85" s="8" t="s">
        <v>69</v>
      </c>
      <c r="F85" s="59">
        <v>20252</v>
      </c>
      <c r="G85" s="21"/>
      <c r="H85" s="34"/>
      <c r="I85" s="34"/>
      <c r="J85" s="33"/>
      <c r="K85" s="36"/>
      <c r="L85" s="35"/>
      <c r="M85" s="118" t="s">
        <v>9</v>
      </c>
    </row>
    <row r="86" spans="1:13" ht="57">
      <c r="A86" s="108">
        <v>63</v>
      </c>
      <c r="B86" s="13"/>
      <c r="C86" s="13"/>
      <c r="D86" s="13"/>
      <c r="E86" s="8" t="s">
        <v>70</v>
      </c>
      <c r="F86" s="59">
        <v>976622</v>
      </c>
      <c r="G86" s="21"/>
      <c r="H86" s="34"/>
      <c r="I86" s="34"/>
      <c r="J86" s="33"/>
      <c r="K86" s="36"/>
      <c r="L86" s="35"/>
      <c r="M86" s="118" t="s">
        <v>9</v>
      </c>
    </row>
    <row r="87" spans="1:13" ht="57">
      <c r="A87" s="108">
        <v>64</v>
      </c>
      <c r="B87" s="13"/>
      <c r="C87" s="13"/>
      <c r="D87" s="13"/>
      <c r="E87" s="8" t="s">
        <v>71</v>
      </c>
      <c r="F87" s="59">
        <v>2152633</v>
      </c>
      <c r="G87" s="21"/>
      <c r="H87" s="34"/>
      <c r="I87" s="34"/>
      <c r="J87" s="33"/>
      <c r="K87" s="36"/>
      <c r="L87" s="35"/>
      <c r="M87" s="118" t="s">
        <v>9</v>
      </c>
    </row>
    <row r="88" spans="1:13" ht="57">
      <c r="A88" s="108">
        <v>65</v>
      </c>
      <c r="B88" s="13"/>
      <c r="C88" s="13"/>
      <c r="D88" s="13"/>
      <c r="E88" s="8" t="s">
        <v>72</v>
      </c>
      <c r="F88" s="59">
        <v>2906128</v>
      </c>
      <c r="G88" s="21">
        <f aca="true" t="shared" si="2" ref="G88:G112">H88+I88+K88+L88</f>
        <v>10000</v>
      </c>
      <c r="H88" s="34">
        <v>10000</v>
      </c>
      <c r="I88" s="34"/>
      <c r="J88" s="33"/>
      <c r="K88" s="36"/>
      <c r="L88" s="35"/>
      <c r="M88" s="118" t="s">
        <v>9</v>
      </c>
    </row>
    <row r="89" spans="1:13" ht="42.75">
      <c r="A89" s="108">
        <v>66</v>
      </c>
      <c r="B89" s="13"/>
      <c r="C89" s="13"/>
      <c r="D89" s="13"/>
      <c r="E89" s="8" t="s">
        <v>73</v>
      </c>
      <c r="F89" s="59">
        <v>35000</v>
      </c>
      <c r="G89" s="21"/>
      <c r="H89" s="34"/>
      <c r="I89" s="34"/>
      <c r="J89" s="33"/>
      <c r="K89" s="36"/>
      <c r="L89" s="35"/>
      <c r="M89" s="118" t="s">
        <v>9</v>
      </c>
    </row>
    <row r="90" spans="1:13" ht="42.75">
      <c r="A90" s="108">
        <v>67</v>
      </c>
      <c r="B90" s="13"/>
      <c r="C90" s="13"/>
      <c r="D90" s="13"/>
      <c r="E90" s="8" t="s">
        <v>74</v>
      </c>
      <c r="F90" s="59">
        <v>25000</v>
      </c>
      <c r="G90" s="21"/>
      <c r="H90" s="34"/>
      <c r="I90" s="34"/>
      <c r="J90" s="33"/>
      <c r="K90" s="36"/>
      <c r="L90" s="35"/>
      <c r="M90" s="118" t="s">
        <v>9</v>
      </c>
    </row>
    <row r="91" spans="1:13" ht="57">
      <c r="A91" s="108">
        <v>68</v>
      </c>
      <c r="B91" s="13"/>
      <c r="C91" s="13"/>
      <c r="D91" s="13"/>
      <c r="E91" s="8" t="s">
        <v>75</v>
      </c>
      <c r="F91" s="59">
        <v>75000</v>
      </c>
      <c r="G91" s="21"/>
      <c r="H91" s="34"/>
      <c r="I91" s="34"/>
      <c r="J91" s="33"/>
      <c r="K91" s="36"/>
      <c r="L91" s="35"/>
      <c r="M91" s="118" t="s">
        <v>9</v>
      </c>
    </row>
    <row r="92" spans="1:13" ht="42.75">
      <c r="A92" s="108">
        <v>69</v>
      </c>
      <c r="B92" s="13"/>
      <c r="C92" s="13"/>
      <c r="D92" s="13"/>
      <c r="E92" s="18" t="s">
        <v>118</v>
      </c>
      <c r="F92" s="59">
        <v>1050000</v>
      </c>
      <c r="G92" s="21">
        <f t="shared" si="2"/>
        <v>50000</v>
      </c>
      <c r="H92" s="43">
        <v>50000</v>
      </c>
      <c r="I92" s="43"/>
      <c r="J92" s="39"/>
      <c r="K92" s="42"/>
      <c r="L92" s="41"/>
      <c r="M92" s="118" t="s">
        <v>9</v>
      </c>
    </row>
    <row r="93" spans="1:13" ht="43.5" thickBot="1">
      <c r="A93" s="109">
        <v>70</v>
      </c>
      <c r="B93" s="6"/>
      <c r="C93" s="6"/>
      <c r="D93" s="158"/>
      <c r="E93" s="18" t="s">
        <v>119</v>
      </c>
      <c r="F93" s="126">
        <v>2199999</v>
      </c>
      <c r="G93" s="95"/>
      <c r="H93" s="43"/>
      <c r="I93" s="43"/>
      <c r="J93" s="39"/>
      <c r="K93" s="42"/>
      <c r="L93" s="41"/>
      <c r="M93" s="119" t="s">
        <v>9</v>
      </c>
    </row>
    <row r="94" spans="1:13" ht="24.75" customHeight="1" thickBot="1">
      <c r="A94" s="193" t="s">
        <v>5</v>
      </c>
      <c r="B94" s="194"/>
      <c r="C94" s="194"/>
      <c r="D94" s="194"/>
      <c r="E94" s="195"/>
      <c r="F94" s="185">
        <v>17991291</v>
      </c>
      <c r="G94" s="26">
        <f t="shared" si="2"/>
        <v>605028</v>
      </c>
      <c r="H94" s="46">
        <f>SUM(H81:H93)</f>
        <v>223549</v>
      </c>
      <c r="I94" s="46">
        <f>SUM(I81:I93)</f>
        <v>0</v>
      </c>
      <c r="J94" s="44"/>
      <c r="K94" s="48">
        <f>SUM(K81:K93)</f>
        <v>0</v>
      </c>
      <c r="L94" s="47">
        <f>SUM(L81:L93)</f>
        <v>381479</v>
      </c>
      <c r="M94" s="124"/>
    </row>
    <row r="95" spans="1:13" ht="29.25" thickBot="1">
      <c r="A95" s="110">
        <v>71</v>
      </c>
      <c r="B95" s="14">
        <v>900</v>
      </c>
      <c r="C95" s="14">
        <v>90015</v>
      </c>
      <c r="D95" s="14">
        <v>6050</v>
      </c>
      <c r="E95" s="17" t="s">
        <v>76</v>
      </c>
      <c r="F95" s="184">
        <v>200000</v>
      </c>
      <c r="G95" s="95">
        <f t="shared" si="2"/>
        <v>200000</v>
      </c>
      <c r="H95" s="50">
        <v>200000</v>
      </c>
      <c r="I95" s="50"/>
      <c r="J95" s="49"/>
      <c r="K95" s="55"/>
      <c r="L95" s="54"/>
      <c r="M95" s="122" t="s">
        <v>9</v>
      </c>
    </row>
    <row r="96" spans="1:13" ht="27" customHeight="1" thickBot="1">
      <c r="A96" s="193" t="s">
        <v>6</v>
      </c>
      <c r="B96" s="194"/>
      <c r="C96" s="194"/>
      <c r="D96" s="194"/>
      <c r="E96" s="195"/>
      <c r="F96" s="185">
        <v>200000</v>
      </c>
      <c r="G96" s="26">
        <f t="shared" si="2"/>
        <v>200000</v>
      </c>
      <c r="H96" s="46">
        <f>H95</f>
        <v>200000</v>
      </c>
      <c r="I96" s="46">
        <f>I95</f>
        <v>0</v>
      </c>
      <c r="J96" s="44"/>
      <c r="K96" s="48"/>
      <c r="L96" s="47"/>
      <c r="M96" s="125"/>
    </row>
    <row r="97" spans="1:13" ht="28.5">
      <c r="A97" s="107">
        <v>72</v>
      </c>
      <c r="B97" s="9">
        <v>900</v>
      </c>
      <c r="C97" s="9">
        <v>90095</v>
      </c>
      <c r="D97" s="157">
        <v>6050</v>
      </c>
      <c r="E97" s="10" t="s">
        <v>77</v>
      </c>
      <c r="F97" s="20">
        <v>400000</v>
      </c>
      <c r="G97" s="21">
        <f t="shared" si="2"/>
        <v>400000</v>
      </c>
      <c r="H97" s="32">
        <v>400000</v>
      </c>
      <c r="I97" s="32"/>
      <c r="J97" s="28"/>
      <c r="K97" s="31"/>
      <c r="L97" s="30"/>
      <c r="M97" s="121" t="s">
        <v>9</v>
      </c>
    </row>
    <row r="98" spans="1:13" ht="42.75">
      <c r="A98" s="108">
        <v>73</v>
      </c>
      <c r="B98" s="13"/>
      <c r="C98" s="13"/>
      <c r="D98" s="13"/>
      <c r="E98" s="16" t="s">
        <v>78</v>
      </c>
      <c r="F98" s="59">
        <v>300086</v>
      </c>
      <c r="G98" s="21"/>
      <c r="H98" s="34"/>
      <c r="I98" s="34"/>
      <c r="J98" s="33"/>
      <c r="K98" s="36"/>
      <c r="L98" s="35"/>
      <c r="M98" s="118" t="s">
        <v>9</v>
      </c>
    </row>
    <row r="99" spans="1:13" ht="14.25">
      <c r="A99" s="108">
        <v>74</v>
      </c>
      <c r="B99" s="13"/>
      <c r="C99" s="13"/>
      <c r="D99" s="13"/>
      <c r="E99" s="15" t="s">
        <v>79</v>
      </c>
      <c r="F99" s="59">
        <v>530000</v>
      </c>
      <c r="G99" s="21">
        <f t="shared" si="2"/>
        <v>530000</v>
      </c>
      <c r="H99" s="34">
        <v>530000</v>
      </c>
      <c r="I99" s="34"/>
      <c r="J99" s="33"/>
      <c r="K99" s="36"/>
      <c r="L99" s="35"/>
      <c r="M99" s="118" t="s">
        <v>9</v>
      </c>
    </row>
    <row r="100" spans="1:13" ht="42.75">
      <c r="A100" s="108">
        <v>75</v>
      </c>
      <c r="B100" s="13"/>
      <c r="C100" s="13"/>
      <c r="D100" s="13"/>
      <c r="E100" s="16" t="s">
        <v>85</v>
      </c>
      <c r="F100" s="59">
        <v>285938</v>
      </c>
      <c r="G100" s="21">
        <f t="shared" si="2"/>
        <v>270000</v>
      </c>
      <c r="H100" s="43">
        <v>270000</v>
      </c>
      <c r="I100" s="43"/>
      <c r="J100" s="39"/>
      <c r="K100" s="42"/>
      <c r="L100" s="41"/>
      <c r="M100" s="118" t="s">
        <v>9</v>
      </c>
    </row>
    <row r="101" spans="1:13" ht="57">
      <c r="A101" s="103">
        <v>76</v>
      </c>
      <c r="B101" s="89"/>
      <c r="C101" s="89"/>
      <c r="D101" s="13"/>
      <c r="E101" s="16" t="s">
        <v>91</v>
      </c>
      <c r="F101" s="59">
        <v>60132</v>
      </c>
      <c r="G101" s="21">
        <f t="shared" si="2"/>
        <v>60000</v>
      </c>
      <c r="H101" s="43">
        <v>60000</v>
      </c>
      <c r="I101" s="43"/>
      <c r="J101" s="39"/>
      <c r="K101" s="42"/>
      <c r="L101" s="41"/>
      <c r="M101" s="118" t="s">
        <v>9</v>
      </c>
    </row>
    <row r="102" spans="1:13" ht="44.25" customHeight="1">
      <c r="A102" s="103">
        <v>77</v>
      </c>
      <c r="B102" s="89"/>
      <c r="C102" s="89"/>
      <c r="D102" s="13"/>
      <c r="E102" s="16" t="s">
        <v>98</v>
      </c>
      <c r="F102" s="59">
        <v>1025000</v>
      </c>
      <c r="G102" s="21">
        <f t="shared" si="2"/>
        <v>25000</v>
      </c>
      <c r="H102" s="43">
        <v>25000</v>
      </c>
      <c r="I102" s="43"/>
      <c r="J102" s="39"/>
      <c r="K102" s="42"/>
      <c r="L102" s="41"/>
      <c r="M102" s="118" t="s">
        <v>9</v>
      </c>
    </row>
    <row r="103" spans="1:13" ht="42.75">
      <c r="A103" s="103">
        <v>78</v>
      </c>
      <c r="B103" s="89"/>
      <c r="C103" s="89"/>
      <c r="D103" s="13"/>
      <c r="E103" s="16" t="s">
        <v>92</v>
      </c>
      <c r="F103" s="59">
        <v>1035000</v>
      </c>
      <c r="G103" s="21">
        <f t="shared" si="2"/>
        <v>35000</v>
      </c>
      <c r="H103" s="43">
        <v>35000</v>
      </c>
      <c r="I103" s="43"/>
      <c r="J103" s="39"/>
      <c r="K103" s="42"/>
      <c r="L103" s="41"/>
      <c r="M103" s="118" t="s">
        <v>9</v>
      </c>
    </row>
    <row r="104" spans="1:13" ht="85.5">
      <c r="A104" s="114">
        <v>79</v>
      </c>
      <c r="B104" s="90"/>
      <c r="C104" s="90"/>
      <c r="D104" s="13"/>
      <c r="E104" s="16" t="s">
        <v>93</v>
      </c>
      <c r="F104" s="59">
        <v>100000</v>
      </c>
      <c r="G104" s="144">
        <f t="shared" si="2"/>
        <v>100000</v>
      </c>
      <c r="H104" s="43">
        <v>100000</v>
      </c>
      <c r="I104" s="43"/>
      <c r="J104" s="39"/>
      <c r="K104" s="42"/>
      <c r="L104" s="41"/>
      <c r="M104" s="118" t="s">
        <v>9</v>
      </c>
    </row>
    <row r="105" spans="1:13" ht="43.5" thickBot="1">
      <c r="A105" s="114">
        <v>80</v>
      </c>
      <c r="B105" s="90"/>
      <c r="C105" s="90"/>
      <c r="D105" s="158"/>
      <c r="E105" s="16" t="s">
        <v>80</v>
      </c>
      <c r="F105" s="126">
        <v>25000</v>
      </c>
      <c r="G105" s="95">
        <f t="shared" si="2"/>
        <v>25000</v>
      </c>
      <c r="H105" s="43">
        <v>25000</v>
      </c>
      <c r="I105" s="43"/>
      <c r="J105" s="39"/>
      <c r="K105" s="42"/>
      <c r="L105" s="41"/>
      <c r="M105" s="119" t="s">
        <v>9</v>
      </c>
    </row>
    <row r="106" spans="1:13" ht="22.5" customHeight="1" thickBot="1">
      <c r="A106" s="188" t="s">
        <v>7</v>
      </c>
      <c r="B106" s="194"/>
      <c r="C106" s="194"/>
      <c r="D106" s="194"/>
      <c r="E106" s="195"/>
      <c r="F106" s="185">
        <v>3731156</v>
      </c>
      <c r="G106" s="26">
        <f t="shared" si="2"/>
        <v>1445000</v>
      </c>
      <c r="H106" s="46">
        <f aca="true" t="shared" si="3" ref="H106:M106">SUM(H97:H105)</f>
        <v>1445000</v>
      </c>
      <c r="I106" s="46">
        <f t="shared" si="3"/>
        <v>0</v>
      </c>
      <c r="J106" s="44"/>
      <c r="K106" s="48">
        <f t="shared" si="3"/>
        <v>0</v>
      </c>
      <c r="L106" s="47">
        <f t="shared" si="3"/>
        <v>0</v>
      </c>
      <c r="M106" s="125">
        <f t="shared" si="3"/>
        <v>0</v>
      </c>
    </row>
    <row r="107" spans="1:13" ht="45" customHeight="1">
      <c r="A107" s="176">
        <v>81</v>
      </c>
      <c r="B107" s="157">
        <v>921</v>
      </c>
      <c r="C107" s="157">
        <v>92109</v>
      </c>
      <c r="D107" s="178">
        <v>6050</v>
      </c>
      <c r="E107" s="182" t="s">
        <v>108</v>
      </c>
      <c r="F107" s="165">
        <v>180000</v>
      </c>
      <c r="G107" s="166">
        <f t="shared" si="2"/>
        <v>180000</v>
      </c>
      <c r="H107" s="164">
        <v>180000</v>
      </c>
      <c r="I107" s="163"/>
      <c r="J107" s="167"/>
      <c r="K107" s="168"/>
      <c r="L107" s="167"/>
      <c r="M107" s="183"/>
    </row>
    <row r="108" spans="1:13" ht="35.25" customHeight="1" thickBot="1">
      <c r="A108" s="110">
        <v>82</v>
      </c>
      <c r="B108" s="14"/>
      <c r="C108" s="14"/>
      <c r="D108" s="113"/>
      <c r="E108" s="7" t="s">
        <v>81</v>
      </c>
      <c r="F108" s="23">
        <v>2025000</v>
      </c>
      <c r="G108" s="95">
        <f t="shared" si="2"/>
        <v>25000</v>
      </c>
      <c r="H108" s="50">
        <v>25000</v>
      </c>
      <c r="I108" s="50"/>
      <c r="J108" s="49"/>
      <c r="K108" s="55"/>
      <c r="L108" s="54"/>
      <c r="M108" s="122" t="s">
        <v>9</v>
      </c>
    </row>
    <row r="109" spans="1:13" ht="22.5" customHeight="1" thickBot="1">
      <c r="A109" s="188" t="s">
        <v>13</v>
      </c>
      <c r="B109" s="189"/>
      <c r="C109" s="189"/>
      <c r="D109" s="189"/>
      <c r="E109" s="190"/>
      <c r="F109" s="185">
        <v>2205000</v>
      </c>
      <c r="G109" s="96">
        <f t="shared" si="2"/>
        <v>205000</v>
      </c>
      <c r="H109" s="46">
        <f>SUM(H107:H108)</f>
        <v>205000</v>
      </c>
      <c r="I109" s="46">
        <f>SUM(I108:I108)</f>
        <v>0</v>
      </c>
      <c r="J109" s="44"/>
      <c r="K109" s="48">
        <f>SUM(K108:K108)</f>
        <v>0</v>
      </c>
      <c r="L109" s="47">
        <f>SUM(L108:L108)</f>
        <v>0</v>
      </c>
      <c r="M109" s="160"/>
    </row>
    <row r="110" spans="1:13" ht="35.25" customHeight="1" thickBot="1">
      <c r="A110" s="137">
        <v>83</v>
      </c>
      <c r="B110" s="138">
        <v>926</v>
      </c>
      <c r="C110" s="138">
        <v>92601</v>
      </c>
      <c r="D110" s="139">
        <v>6050</v>
      </c>
      <c r="E110" s="140" t="s">
        <v>82</v>
      </c>
      <c r="F110" s="141">
        <v>2282117</v>
      </c>
      <c r="G110" s="96">
        <f t="shared" si="2"/>
        <v>100000</v>
      </c>
      <c r="H110" s="56">
        <v>100000</v>
      </c>
      <c r="I110" s="56"/>
      <c r="J110" s="64"/>
      <c r="K110" s="48"/>
      <c r="L110" s="142"/>
      <c r="M110" s="161" t="s">
        <v>9</v>
      </c>
    </row>
    <row r="111" spans="1:13" ht="22.5" customHeight="1" thickBot="1">
      <c r="A111" s="191" t="s">
        <v>10</v>
      </c>
      <c r="B111" s="192"/>
      <c r="C111" s="192"/>
      <c r="D111" s="192"/>
      <c r="E111" s="132"/>
      <c r="F111" s="186">
        <v>2282117</v>
      </c>
      <c r="G111" s="134">
        <f t="shared" si="2"/>
        <v>100000</v>
      </c>
      <c r="H111" s="135">
        <f>SUM(H110:H110)</f>
        <v>100000</v>
      </c>
      <c r="I111" s="135">
        <f>SUM(I110)</f>
        <v>0</v>
      </c>
      <c r="J111" s="133"/>
      <c r="K111" s="136">
        <f>SUM(K110)</f>
        <v>0</v>
      </c>
      <c r="L111" s="159">
        <f>SUM(L110)</f>
        <v>0</v>
      </c>
      <c r="M111" s="162"/>
    </row>
    <row r="112" spans="1:17" ht="32.25" customHeight="1" thickBot="1">
      <c r="A112" s="115"/>
      <c r="B112" s="116"/>
      <c r="C112" s="117"/>
      <c r="D112" s="219" t="s">
        <v>0</v>
      </c>
      <c r="E112" s="220"/>
      <c r="F112" s="25">
        <v>85883588</v>
      </c>
      <c r="G112" s="26">
        <f t="shared" si="2"/>
        <v>11020644</v>
      </c>
      <c r="H112" s="44">
        <f aca="true" t="shared" si="4" ref="H112:M112">H17+H56+H58+H61+H67+H69+H74+H80+H76+H78+H94+H96+H106+H109+H111</f>
        <v>8370793</v>
      </c>
      <c r="I112" s="44">
        <f t="shared" si="4"/>
        <v>0</v>
      </c>
      <c r="J112" s="44"/>
      <c r="K112" s="58">
        <f t="shared" si="4"/>
        <v>0</v>
      </c>
      <c r="L112" s="47">
        <f t="shared" si="4"/>
        <v>2649851</v>
      </c>
      <c r="M112" s="47">
        <f t="shared" si="4"/>
        <v>0</v>
      </c>
      <c r="N112" s="3"/>
      <c r="O112" s="65"/>
      <c r="P112" s="3"/>
      <c r="Q112" s="3"/>
    </row>
    <row r="113" spans="4:13" ht="12.75">
      <c r="D113" s="4"/>
      <c r="E113" s="5"/>
      <c r="F113" s="127"/>
      <c r="G113" s="5"/>
      <c r="H113" s="5"/>
      <c r="I113" s="5"/>
      <c r="J113" s="5"/>
      <c r="K113" s="5"/>
      <c r="L113" s="5"/>
      <c r="M113" s="5"/>
    </row>
    <row r="114" spans="4:13" ht="14.25" customHeight="1">
      <c r="D114" s="4"/>
      <c r="E114" s="5"/>
      <c r="F114" s="143"/>
      <c r="G114" s="5"/>
      <c r="H114" s="5"/>
      <c r="I114" s="5"/>
      <c r="J114" s="5"/>
      <c r="K114" s="5"/>
      <c r="L114" s="5"/>
      <c r="M114" s="5"/>
    </row>
    <row r="115" spans="4:13" ht="14.25" customHeight="1">
      <c r="D115" s="4"/>
      <c r="E115" s="5"/>
      <c r="F115" s="5"/>
      <c r="G115" s="5"/>
      <c r="H115" s="5"/>
      <c r="I115" s="5"/>
      <c r="J115" s="5"/>
      <c r="K115" s="5"/>
      <c r="L115" s="5"/>
      <c r="M115" s="5"/>
    </row>
    <row r="116" spans="4:13" ht="18" customHeight="1">
      <c r="D116" s="4"/>
      <c r="E116" s="5"/>
      <c r="F116" s="5"/>
      <c r="G116" s="5"/>
      <c r="H116" s="5"/>
      <c r="I116" s="5"/>
      <c r="J116" s="5"/>
      <c r="K116" s="179" t="s">
        <v>113</v>
      </c>
      <c r="L116" s="179"/>
      <c r="M116" s="5"/>
    </row>
    <row r="117" spans="4:13" ht="15">
      <c r="D117" s="4"/>
      <c r="E117" s="5"/>
      <c r="F117" s="5"/>
      <c r="G117" s="5"/>
      <c r="H117" s="5"/>
      <c r="I117" s="5"/>
      <c r="J117" s="5"/>
      <c r="K117" s="179"/>
      <c r="L117" s="179"/>
      <c r="M117" s="5"/>
    </row>
    <row r="118" spans="4:13" ht="15">
      <c r="D118" s="4"/>
      <c r="E118" s="5"/>
      <c r="F118" s="5"/>
      <c r="G118" s="5"/>
      <c r="H118" s="5"/>
      <c r="I118" s="5"/>
      <c r="J118" s="5"/>
      <c r="K118" s="179"/>
      <c r="L118" s="179"/>
      <c r="M118" s="5"/>
    </row>
    <row r="119" spans="4:13" ht="15">
      <c r="D119" s="4"/>
      <c r="E119" s="5"/>
      <c r="F119" s="5"/>
      <c r="G119" s="5"/>
      <c r="H119" s="5"/>
      <c r="I119" s="5"/>
      <c r="J119" s="5"/>
      <c r="K119" s="179" t="s">
        <v>114</v>
      </c>
      <c r="L119" s="179"/>
      <c r="M119" s="5"/>
    </row>
    <row r="120" spans="11:12" ht="15">
      <c r="K120" s="179"/>
      <c r="L120" s="179"/>
    </row>
  </sheetData>
  <mergeCells count="29">
    <mergeCell ref="D112:E112"/>
    <mergeCell ref="A61:E61"/>
    <mergeCell ref="A67:E67"/>
    <mergeCell ref="A69:E69"/>
    <mergeCell ref="A10:A12"/>
    <mergeCell ref="A74:E74"/>
    <mergeCell ref="A76:E76"/>
    <mergeCell ref="A78:E78"/>
    <mergeCell ref="E10:E12"/>
    <mergeCell ref="A17:E17"/>
    <mergeCell ref="A58:E58"/>
    <mergeCell ref="B10:B12"/>
    <mergeCell ref="C10:C12"/>
    <mergeCell ref="M10:M12"/>
    <mergeCell ref="F10:F12"/>
    <mergeCell ref="G11:G12"/>
    <mergeCell ref="H11:L11"/>
    <mergeCell ref="G10:L10"/>
    <mergeCell ref="J12:K12"/>
    <mergeCell ref="A6:L6"/>
    <mergeCell ref="A109:E109"/>
    <mergeCell ref="A111:D111"/>
    <mergeCell ref="A94:E94"/>
    <mergeCell ref="A96:E96"/>
    <mergeCell ref="A106:E106"/>
    <mergeCell ref="D10:D12"/>
    <mergeCell ref="J13:K13"/>
    <mergeCell ref="A80:E80"/>
    <mergeCell ref="A56:E56"/>
  </mergeCells>
  <printOptions horizontalCentered="1"/>
  <pageMargins left="0.1968503937007874" right="0.1968503937007874" top="0.5905511811023623" bottom="0.5905511811023623" header="0.11811023622047245" footer="0.1968503937007874"/>
  <pageSetup fitToHeight="4" horizontalDpi="600" verticalDpi="600" orientation="landscape" paperSize="9" scale="6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2007-02-06T13:53:52Z</cp:lastPrinted>
  <dcterms:created xsi:type="dcterms:W3CDTF">2000-11-14T08:39:01Z</dcterms:created>
  <dcterms:modified xsi:type="dcterms:W3CDTF">2007-02-06T13:56:58Z</dcterms:modified>
  <cp:category/>
  <cp:version/>
  <cp:contentType/>
  <cp:contentStatus/>
</cp:coreProperties>
</file>